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chartsheets/sheet1.xml" ContentType="application/vnd.openxmlformats-officedocument.spreadsheetml.chart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pivotTables/pivotTable1.xml" ContentType="application/vnd.openxmlformats-officedocument.spreadsheetml.pivotTable+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231"/>
  <workbookPr defaultThemeVersion="124226"/>
  <mc:AlternateContent xmlns:mc="http://schemas.openxmlformats.org/markup-compatibility/2006">
    <mc:Choice Requires="x15">
      <x15ac:absPath xmlns:x15ac="http://schemas.microsoft.com/office/spreadsheetml/2010/11/ac" url="D:\MAIN\DTE\Project Management Handbook\Companion Web Site\"/>
    </mc:Choice>
  </mc:AlternateContent>
  <xr:revisionPtr revIDLastSave="0" documentId="13_ncr:1_{5733660E-D395-4236-993B-03FEA499243A}" xr6:coauthVersionLast="47" xr6:coauthVersionMax="47" xr10:uidLastSave="{00000000-0000-0000-0000-000000000000}"/>
  <bookViews>
    <workbookView xWindow="-98" yWindow="-98" windowWidth="28996" windowHeight="15675" tabRatio="813" activeTab="4" xr2:uid="{00000000-000D-0000-FFFF-FFFF00000000}"/>
  </bookViews>
  <sheets>
    <sheet name="Project Info" sheetId="22" r:id="rId1"/>
    <sheet name="Instructions" sheetId="17" r:id="rId2"/>
    <sheet name="Risk to Consider" sheetId="29" r:id="rId3"/>
    <sheet name="Impacts Defined" sheetId="11" r:id="rId4"/>
    <sheet name="Risk Register" sheetId="1" r:id="rId5"/>
    <sheet name="Applies to All" sheetId="14" state="hidden" r:id="rId6"/>
    <sheet name="Applies to All (Printable)" sheetId="16" state="hidden" r:id="rId7"/>
    <sheet name="Summary Chart" sheetId="28" state="hidden" r:id="rId8"/>
    <sheet name="Chart Data" sheetId="27" state="hidden" r:id="rId9"/>
    <sheet name="Score Defined" sheetId="7" r:id="rId10"/>
    <sheet name="Components of a risk" sheetId="8" state="hidden" r:id="rId11"/>
    <sheet name="List of Values" sheetId="12" state="hidden" r:id="rId12"/>
    <sheet name="Rd 2 Directions" sheetId="13" state="hidden" r:id="rId13"/>
    <sheet name="New Process Map" sheetId="21" state="hidden" r:id="rId14"/>
  </sheets>
  <definedNames>
    <definedName name="_xlnm._FilterDatabase" localSheetId="4" hidden="1">'Risk Register'!$A$15:$AG$32</definedName>
    <definedName name="_xlnm.Print_Area" localSheetId="5">'Applies to All'!$A$4:$S$104</definedName>
    <definedName name="_xlnm.Print_Area" localSheetId="6">'Applies to All (Printable)'!$A$1:$S$101</definedName>
    <definedName name="_xlnm.Print_Titles" localSheetId="5">'Applies to All'!$4:$7</definedName>
    <definedName name="_xlnm.Print_Titles" localSheetId="6">'Applies to All (Printable)'!$1:$4</definedName>
    <definedName name="_xlnm.Print_Titles" localSheetId="4">'Risk Register'!$11:$15</definedName>
  </definedNames>
  <calcPr calcId="191029"/>
  <pivotCaches>
    <pivotCache cacheId="0" r:id="rId15"/>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27" i="1" l="1"/>
  <c r="Y28" i="1"/>
  <c r="Y29" i="1"/>
  <c r="Y30" i="1"/>
  <c r="Y26" i="1"/>
  <c r="Y17" i="1"/>
  <c r="Y18" i="1"/>
  <c r="Y19" i="1"/>
  <c r="Y20" i="1"/>
  <c r="Y21" i="1"/>
  <c r="Y22" i="1"/>
  <c r="Y23" i="1"/>
  <c r="Y24" i="1"/>
  <c r="Y16" i="1"/>
  <c r="AA16" i="1"/>
  <c r="T16" i="1"/>
  <c r="S16" i="1"/>
  <c r="R16" i="1"/>
  <c r="A18" i="1" l="1"/>
  <c r="A19" i="1" s="1"/>
  <c r="A20" i="1" s="1"/>
  <c r="A21" i="1" s="1"/>
  <c r="A22" i="1" s="1"/>
  <c r="A23" i="1" s="1"/>
  <c r="A24" i="1" s="1"/>
  <c r="R30" i="1"/>
  <c r="J30" i="1"/>
  <c r="T30" i="1" s="1"/>
  <c r="R29" i="1"/>
  <c r="J29" i="1"/>
  <c r="AA29" i="1" s="1"/>
  <c r="R28" i="1"/>
  <c r="J28" i="1"/>
  <c r="AA28" i="1" s="1"/>
  <c r="R27" i="1"/>
  <c r="J27" i="1"/>
  <c r="S27" i="1" s="1"/>
  <c r="R26" i="1"/>
  <c r="J26" i="1"/>
  <c r="T26" i="1" s="1"/>
  <c r="R24" i="1"/>
  <c r="J24" i="1"/>
  <c r="T24" i="1" s="1"/>
  <c r="R23" i="1"/>
  <c r="J23" i="1"/>
  <c r="AA23" i="1" s="1"/>
  <c r="R22" i="1"/>
  <c r="J22" i="1"/>
  <c r="AA22" i="1" s="1"/>
  <c r="R21" i="1"/>
  <c r="J21" i="1"/>
  <c r="S21" i="1" s="1"/>
  <c r="R20" i="1"/>
  <c r="J20" i="1"/>
  <c r="T20" i="1" s="1"/>
  <c r="R19" i="1"/>
  <c r="J19" i="1"/>
  <c r="AA19" i="1" s="1"/>
  <c r="R18" i="1"/>
  <c r="J18" i="1"/>
  <c r="AA18" i="1" s="1"/>
  <c r="R17" i="1"/>
  <c r="J17" i="1"/>
  <c r="S17" i="1" s="1"/>
  <c r="S28" i="1" l="1"/>
  <c r="S29" i="1"/>
  <c r="T27" i="1"/>
  <c r="T28" i="1"/>
  <c r="AA26" i="1"/>
  <c r="AA30" i="1"/>
  <c r="S26" i="1"/>
  <c r="T29" i="1"/>
  <c r="S30" i="1"/>
  <c r="AA27" i="1"/>
  <c r="S18" i="1"/>
  <c r="S19" i="1"/>
  <c r="S22" i="1"/>
  <c r="S23" i="1"/>
  <c r="T17" i="1"/>
  <c r="T18" i="1"/>
  <c r="T21" i="1"/>
  <c r="T22" i="1"/>
  <c r="AA20" i="1"/>
  <c r="AA24" i="1"/>
  <c r="AA17" i="1"/>
  <c r="T19" i="1"/>
  <c r="S20" i="1"/>
  <c r="T23" i="1"/>
  <c r="S24" i="1"/>
  <c r="AA21" i="1"/>
  <c r="AF2" i="1" l="1"/>
  <c r="AF3" i="1"/>
  <c r="AF4" i="1"/>
  <c r="AF5" i="1"/>
  <c r="AF6" i="1"/>
  <c r="AF7" i="1"/>
  <c r="AF8" i="1"/>
  <c r="AF1" i="1"/>
  <c r="AF11" i="1"/>
  <c r="G9" i="11" l="1"/>
  <c r="E9" i="11"/>
  <c r="J97" i="16"/>
  <c r="J96" i="16"/>
  <c r="J95" i="16"/>
  <c r="J94" i="16"/>
  <c r="J93" i="16"/>
  <c r="J92" i="16"/>
  <c r="J91" i="16"/>
  <c r="J90" i="16"/>
  <c r="J89" i="16"/>
  <c r="J88" i="16"/>
  <c r="J87" i="16"/>
  <c r="J86" i="16"/>
  <c r="J85" i="16"/>
  <c r="J84" i="16"/>
  <c r="J83" i="16"/>
  <c r="J82" i="16"/>
  <c r="J81" i="16"/>
  <c r="J80" i="16"/>
  <c r="J79" i="16"/>
  <c r="J78" i="16"/>
  <c r="J77" i="16"/>
  <c r="J76" i="16"/>
  <c r="J75" i="16"/>
  <c r="J74" i="16"/>
  <c r="J73" i="16"/>
  <c r="J72" i="16"/>
  <c r="J71" i="16"/>
  <c r="J70" i="16"/>
  <c r="J69" i="16"/>
  <c r="J68" i="16"/>
  <c r="J67" i="16"/>
  <c r="J66" i="16"/>
  <c r="J65" i="16"/>
  <c r="J64" i="16"/>
  <c r="J63" i="16"/>
  <c r="J62" i="16"/>
  <c r="J61" i="16"/>
  <c r="J60" i="16"/>
  <c r="J59" i="16"/>
  <c r="J58" i="16"/>
  <c r="J57" i="16"/>
  <c r="J56" i="16"/>
  <c r="J55" i="16"/>
  <c r="J54" i="16"/>
  <c r="J53" i="16"/>
  <c r="J52" i="16"/>
  <c r="J51" i="16"/>
  <c r="J50" i="16"/>
  <c r="J49" i="16"/>
  <c r="J48" i="16"/>
  <c r="J47" i="16"/>
  <c r="J46" i="16"/>
  <c r="J45" i="16"/>
  <c r="J44" i="16"/>
  <c r="J43" i="16"/>
  <c r="J42" i="16"/>
  <c r="J41" i="16"/>
  <c r="J40" i="16"/>
  <c r="J39" i="16"/>
  <c r="J38" i="16"/>
  <c r="J37" i="16"/>
  <c r="J36" i="16"/>
  <c r="J35" i="16"/>
  <c r="J34" i="16"/>
  <c r="J33" i="16"/>
  <c r="J32" i="16"/>
  <c r="J31" i="16"/>
  <c r="J30" i="16"/>
  <c r="J29" i="16"/>
  <c r="J28" i="16"/>
  <c r="J27" i="16"/>
  <c r="J26" i="16"/>
  <c r="J25" i="16"/>
  <c r="J24" i="16"/>
  <c r="J23" i="16"/>
  <c r="J22" i="16"/>
  <c r="J21" i="16"/>
  <c r="J20" i="16"/>
  <c r="J19" i="16"/>
  <c r="J18" i="16"/>
  <c r="J17" i="16"/>
  <c r="J16" i="16"/>
  <c r="J15" i="16"/>
  <c r="J14" i="16"/>
  <c r="J13" i="16"/>
  <c r="J12" i="16"/>
  <c r="J11" i="16"/>
  <c r="J10" i="16"/>
  <c r="J9" i="16"/>
  <c r="J8" i="16"/>
  <c r="J7" i="16"/>
  <c r="J6" i="16"/>
  <c r="J5" i="16"/>
  <c r="J91" i="14"/>
  <c r="J90" i="14"/>
  <c r="J89" i="14"/>
  <c r="J100" i="14"/>
  <c r="J99" i="14"/>
  <c r="J98" i="14"/>
  <c r="J97" i="14"/>
  <c r="J96" i="14"/>
  <c r="J95" i="14"/>
  <c r="J94" i="14"/>
  <c r="J93" i="14"/>
  <c r="J92" i="14"/>
  <c r="J84" i="14"/>
  <c r="J83" i="14"/>
  <c r="J88" i="14"/>
  <c r="J87" i="14"/>
  <c r="J86" i="14"/>
  <c r="J85" i="14"/>
  <c r="J82" i="14"/>
  <c r="J81" i="14"/>
  <c r="J80" i="14"/>
  <c r="J79" i="14"/>
  <c r="J78" i="14"/>
  <c r="J77" i="14"/>
  <c r="J76" i="14"/>
  <c r="J75" i="14"/>
  <c r="J74" i="14"/>
  <c r="J73" i="14"/>
  <c r="J72" i="14"/>
  <c r="J71" i="14"/>
  <c r="J70" i="14"/>
  <c r="J69" i="14"/>
  <c r="J68" i="14"/>
  <c r="J67" i="14"/>
  <c r="J66" i="14"/>
  <c r="J65" i="14"/>
  <c r="J64" i="14"/>
  <c r="J63" i="14"/>
  <c r="J62" i="14"/>
  <c r="J61" i="14"/>
  <c r="J60" i="14"/>
  <c r="J59" i="14"/>
  <c r="J58" i="14"/>
  <c r="J57" i="14"/>
  <c r="J56" i="14"/>
  <c r="J55" i="14"/>
  <c r="J54" i="14"/>
  <c r="J53" i="14"/>
  <c r="J52" i="14"/>
  <c r="J51" i="14"/>
  <c r="J50" i="14"/>
  <c r="J49" i="14"/>
  <c r="J48" i="14"/>
  <c r="J47" i="14"/>
  <c r="J46" i="14"/>
  <c r="J45" i="14"/>
  <c r="J44" i="14"/>
  <c r="J43" i="14"/>
  <c r="J42" i="14"/>
  <c r="J41" i="14"/>
  <c r="J40" i="14"/>
  <c r="J39" i="14"/>
  <c r="J38" i="14"/>
  <c r="J37" i="14"/>
  <c r="J36" i="14"/>
  <c r="J35" i="14"/>
  <c r="J34" i="14"/>
  <c r="J33" i="14"/>
  <c r="J32" i="14"/>
  <c r="J31" i="14"/>
  <c r="J30" i="14"/>
  <c r="J29" i="14"/>
  <c r="J28" i="14"/>
  <c r="J27" i="14"/>
  <c r="J26" i="14"/>
  <c r="J25" i="14"/>
  <c r="J24" i="14"/>
  <c r="J23" i="14"/>
  <c r="J22" i="14"/>
  <c r="J21" i="14"/>
  <c r="J20" i="14"/>
  <c r="J19" i="14"/>
  <c r="J18" i="14"/>
  <c r="J17" i="14"/>
  <c r="J16" i="14"/>
  <c r="J15" i="14"/>
  <c r="J14" i="14"/>
  <c r="J13" i="14"/>
  <c r="J12" i="14"/>
  <c r="J11" i="14"/>
  <c r="J10" i="14"/>
  <c r="J9" i="14"/>
  <c r="J8" i="14"/>
  <c r="F10" i="13"/>
  <c r="I7" i="13"/>
  <c r="H7" i="13"/>
</calcChain>
</file>

<file path=xl/sharedStrings.xml><?xml version="1.0" encoding="utf-8"?>
<sst xmlns="http://schemas.openxmlformats.org/spreadsheetml/2006/main" count="2593" uniqueCount="396">
  <si>
    <t>Likelihood</t>
  </si>
  <si>
    <t>Impacts</t>
  </si>
  <si>
    <t>Total Score</t>
  </si>
  <si>
    <t xml:space="preserve">Schedule </t>
  </si>
  <si>
    <t>Cost</t>
  </si>
  <si>
    <t>Quality</t>
  </si>
  <si>
    <t>Safety</t>
  </si>
  <si>
    <t>Scope</t>
  </si>
  <si>
    <t>●</t>
  </si>
  <si>
    <t>√</t>
  </si>
  <si>
    <t>Construction</t>
  </si>
  <si>
    <t>Funding availability (likelihood of approval)</t>
  </si>
  <si>
    <t>Timing of the project</t>
  </si>
  <si>
    <t>Regulatory influence</t>
  </si>
  <si>
    <t>Capital Project Portfolio</t>
  </si>
  <si>
    <t xml:space="preserve">Overall project concept </t>
  </si>
  <si>
    <t>Scope (definition, supporting documentation, realistic goals, stability…)</t>
  </si>
  <si>
    <t>As-built conditions (known, assumed, documented...)</t>
  </si>
  <si>
    <t>Design (complexity, integration, past similar experience…)</t>
  </si>
  <si>
    <t>Configuration management</t>
  </si>
  <si>
    <t>Schedule (likelihood to meet agreed upon deadlines)</t>
  </si>
  <si>
    <t>Cost (likelihood to control the engineering cost within the agreed upon budget)</t>
  </si>
  <si>
    <t>Engineering</t>
  </si>
  <si>
    <t>Risk Categories to Consider</t>
  </si>
  <si>
    <t>Project Management</t>
  </si>
  <si>
    <t>Project team composition (experience level, competence and skills, compatibility, track record…)</t>
  </si>
  <si>
    <t>Roles and responsibilities (established, understood, agreed…)</t>
  </si>
  <si>
    <t>Communication (stakeholders identified)</t>
  </si>
  <si>
    <t>Scope (expectations understood and agreed upon, realistic goals, stability…)</t>
  </si>
  <si>
    <t>Weather (impact on outdoor construction work)</t>
  </si>
  <si>
    <t>Past experience on a similar project (lessons learned incorporated…)</t>
  </si>
  <si>
    <t xml:space="preserve">Outage constraints (limited flexibility and opportunities, labor and contractors mandates, micro management, additional requirements…) </t>
  </si>
  <si>
    <t>Cost estimating (scope quality, WBS, task duration, unit costs, labor plan, outage project or not…)</t>
  </si>
  <si>
    <t>Scheduling (scope, WBS, task duration, dependencies, integration with outage or plant operation…)</t>
  </si>
  <si>
    <t>Adherence to the PMP process by all project team members</t>
  </si>
  <si>
    <t>Supply Chain Management</t>
  </si>
  <si>
    <t>Material</t>
  </si>
  <si>
    <t>Lead time</t>
  </si>
  <si>
    <t>Raw material (availability, cost fluctuation...)</t>
  </si>
  <si>
    <t>Material origin (logistics, imports…)</t>
  </si>
  <si>
    <t>Competitive situation</t>
  </si>
  <si>
    <t>Vendor performance (level of service, reliability, track record…)</t>
  </si>
  <si>
    <t>Schedule (likelihood to meet agreed upon deadlines…)</t>
  </si>
  <si>
    <t>On site storage requirements</t>
  </si>
  <si>
    <t>Contracted Labor</t>
  </si>
  <si>
    <t>Vendor selection (new or well established relationship, past performance, reliability…)</t>
  </si>
  <si>
    <t>Availability and workload (contractor, supervision, key personnel…)</t>
  </si>
  <si>
    <t>Union labor (availability, productivity, skills…)</t>
  </si>
  <si>
    <t>Safety record</t>
  </si>
  <si>
    <t>Construction permits</t>
  </si>
  <si>
    <t>Contract terms (firm bid, T&amp;M, …)</t>
  </si>
  <si>
    <t>Cost (potential for exceeding contracted labor budget…)</t>
  </si>
  <si>
    <t>Access to site</t>
  </si>
  <si>
    <t>Access to equipment (lifting, rigging, scaffolding…)</t>
  </si>
  <si>
    <t xml:space="preserve">Weather </t>
  </si>
  <si>
    <t>Safety requirements</t>
  </si>
  <si>
    <t>Training requirements (safety and other)</t>
  </si>
  <si>
    <t>Lay down areas</t>
  </si>
  <si>
    <t xml:space="preserve">Outage constraints (limited flexibility and opportunities, equipment availability, shut down potential…) </t>
  </si>
  <si>
    <t>Site conditions (soil quality…)</t>
  </si>
  <si>
    <t>Cost (potential for exceeding the construction budget…)</t>
  </si>
  <si>
    <t>Schedule (constraints, deadlines, key dependencies…)</t>
  </si>
  <si>
    <t>Risk impact level Matrix</t>
  </si>
  <si>
    <t>Low</t>
  </si>
  <si>
    <t>Medium</t>
  </si>
  <si>
    <t>High</t>
  </si>
  <si>
    <t>No Impact to Critical Path or Field Work</t>
  </si>
  <si>
    <t>Potential to Affect Critical Path or Field Work</t>
  </si>
  <si>
    <t>Certain to Affect Critical Path or Field Work</t>
  </si>
  <si>
    <t>Almost Certain</t>
  </si>
  <si>
    <t>Unlikely</t>
  </si>
  <si>
    <t>Likely</t>
  </si>
  <si>
    <t>&lt; 1%</t>
  </si>
  <si>
    <t>2% to 5%</t>
  </si>
  <si>
    <t>&gt; 5%</t>
  </si>
  <si>
    <t>Minor impact to product deliverables</t>
  </si>
  <si>
    <t>Moderate impact to product deliverables</t>
  </si>
  <si>
    <t>Major impact to product deliverables</t>
  </si>
  <si>
    <t>L</t>
  </si>
  <si>
    <t>H</t>
  </si>
  <si>
    <t>M</t>
  </si>
  <si>
    <t>Life of Project</t>
  </si>
  <si>
    <t>2011 Q2</t>
  </si>
  <si>
    <t xml:space="preserve">2011 Q1 </t>
  </si>
  <si>
    <t>2010 Q3</t>
  </si>
  <si>
    <t>2011 Q3</t>
  </si>
  <si>
    <t>2011 Q4</t>
  </si>
  <si>
    <t>2010 Q1</t>
  </si>
  <si>
    <t>2010 Q2</t>
  </si>
  <si>
    <t>2010 Q4</t>
  </si>
  <si>
    <t>2010 Dec 1</t>
  </si>
  <si>
    <t>2011 12 01</t>
  </si>
  <si>
    <t>2010</t>
  </si>
  <si>
    <t>2011</t>
  </si>
  <si>
    <t>2011 Q1</t>
  </si>
  <si>
    <t>2010Q1</t>
  </si>
  <si>
    <r>
      <rPr>
        <b/>
        <sz val="12"/>
        <rFont val="Arial"/>
        <family val="2"/>
      </rPr>
      <t>Contingency Plan</t>
    </r>
    <r>
      <rPr>
        <b/>
        <sz val="10"/>
        <rFont val="Arial"/>
        <family val="2"/>
      </rPr>
      <t xml:space="preserve"> 
</t>
    </r>
    <r>
      <rPr>
        <b/>
        <sz val="10"/>
        <color theme="4"/>
        <rFont val="Arial"/>
        <family val="2"/>
      </rPr>
      <t>What action(s) will be taken if this event occurs?</t>
    </r>
  </si>
  <si>
    <r>
      <rPr>
        <b/>
        <sz val="12"/>
        <color theme="1"/>
        <rFont val="Arial"/>
        <family val="2"/>
      </rPr>
      <t>Risk Event Description</t>
    </r>
    <r>
      <rPr>
        <b/>
        <sz val="10"/>
        <color theme="1"/>
        <rFont val="Arial"/>
        <family val="2"/>
      </rPr>
      <t xml:space="preserve"> 
</t>
    </r>
    <r>
      <rPr>
        <b/>
        <sz val="10"/>
        <color theme="4"/>
        <rFont val="Arial"/>
        <family val="2"/>
      </rPr>
      <t>What is the event?</t>
    </r>
  </si>
  <si>
    <t xml:space="preserve">Owner
</t>
  </si>
  <si>
    <t xml:space="preserve">Comments
</t>
  </si>
  <si>
    <t>Completed Activity</t>
  </si>
  <si>
    <t>Open Item</t>
  </si>
  <si>
    <t>Legend</t>
  </si>
  <si>
    <t xml:space="preserve">#
</t>
  </si>
  <si>
    <t>Date:  01/27/2010</t>
  </si>
  <si>
    <r>
      <rPr>
        <b/>
        <sz val="14"/>
        <rFont val="Arial"/>
        <family val="2"/>
      </rPr>
      <t>AMI Project:</t>
    </r>
    <r>
      <rPr>
        <sz val="14"/>
        <rFont val="Arial"/>
        <family val="2"/>
      </rPr>
      <t xml:space="preserve"> Risk Plan</t>
    </r>
  </si>
  <si>
    <r>
      <rPr>
        <b/>
        <sz val="12"/>
        <rFont val="Arial"/>
        <family val="2"/>
      </rPr>
      <t>Risk Timeframe</t>
    </r>
    <r>
      <rPr>
        <b/>
        <sz val="10"/>
        <rFont val="Arial"/>
        <family val="2"/>
      </rPr>
      <t xml:space="preserve">
</t>
    </r>
    <r>
      <rPr>
        <b/>
        <sz val="10"/>
        <color theme="4"/>
        <rFont val="Arial"/>
        <family val="2"/>
      </rPr>
      <t>Critical date(s) or period of exposure</t>
    </r>
  </si>
  <si>
    <r>
      <rPr>
        <b/>
        <sz val="12"/>
        <rFont val="Arial"/>
        <family val="2"/>
      </rPr>
      <t xml:space="preserve">Risk Event Drivers </t>
    </r>
    <r>
      <rPr>
        <b/>
        <sz val="10"/>
        <rFont val="Arial"/>
        <family val="2"/>
      </rPr>
      <t xml:space="preserve">
</t>
    </r>
    <r>
      <rPr>
        <b/>
        <sz val="10"/>
        <color theme="4"/>
        <rFont val="Arial"/>
        <family val="2"/>
      </rPr>
      <t>What are the conditions, actions, or events that are likely to trigger the risk event to occur or is a leading indicator to the risk event occurring?</t>
    </r>
  </si>
  <si>
    <t>Project may not be funded to end and benefits may not be realized</t>
  </si>
  <si>
    <t>New firmware technology does not perform to specifications</t>
  </si>
  <si>
    <t>System integration costs are higher than expected</t>
  </si>
  <si>
    <t>System integration scope is not well defined</t>
  </si>
  <si>
    <t>Security vulnerability discovered with outward equipment(meters, cell relays, home area network, other)</t>
  </si>
  <si>
    <t>Security breach takes place with outward equipment(meters, cell relays, home area network, other)</t>
  </si>
  <si>
    <t>Itron goes out of business / defaults on contract</t>
  </si>
  <si>
    <t>Itron could introduce security risk into product</t>
  </si>
  <si>
    <t>Prolonged data center outage impacts AMI system</t>
  </si>
  <si>
    <t>Interveners or grassroots groups negatively impact customer opinions</t>
  </si>
  <si>
    <t>Report to DOE is inaccurate</t>
  </si>
  <si>
    <t>DOE Reporting is not completed in a timely manner</t>
  </si>
  <si>
    <t>Vendors / contractors do not provide proper info for DOE Reporting</t>
  </si>
  <si>
    <t>Vendors / contractors do not provide timely info for DOE Reporting</t>
  </si>
  <si>
    <t>Terms of DOE grant are violated</t>
  </si>
  <si>
    <t>Vendors do not provide in kind-services (Cost share)</t>
  </si>
  <si>
    <t>Improper costs are included in DOE accounting</t>
  </si>
  <si>
    <t>DOE grant is not executed - Never reach agreement</t>
  </si>
  <si>
    <t>Unanticipated action related to Davis-Bacon Act</t>
  </si>
  <si>
    <t>DOE audit disallows some costs</t>
  </si>
  <si>
    <t>DTE accounting system cannot provide necessary information for DOE Reporting</t>
  </si>
  <si>
    <t>Accounting for DOE reporting is inaccurate or incorrect</t>
  </si>
  <si>
    <t>DTE time keeping system cannot provide necessary information for DOE Reporting</t>
  </si>
  <si>
    <t>Time keeping for DOE reporting is inaccurate or incorrect</t>
  </si>
  <si>
    <t>DOE payments to DTE come in later than expected.</t>
  </si>
  <si>
    <t>Contractor/sub-contractor fails DOE audit</t>
  </si>
  <si>
    <t>Itron may not provide materials according to the schedule</t>
  </si>
  <si>
    <t>Itron may not be able to keep up with the schedule</t>
  </si>
  <si>
    <t>Catastrophic storm occurs impacting rollout schedule</t>
  </si>
  <si>
    <t>Installer commits crime/fraud in the field</t>
  </si>
  <si>
    <t>Supply chain does not include necessary flow-down provisions to vendors</t>
  </si>
  <si>
    <t>3)</t>
  </si>
  <si>
    <r>
      <rPr>
        <b/>
        <sz val="12"/>
        <rFont val="Arial"/>
        <family val="2"/>
      </rPr>
      <t>Response/ Mitigation Strategy</t>
    </r>
    <r>
      <rPr>
        <b/>
        <sz val="10"/>
        <rFont val="Arial"/>
        <family val="2"/>
      </rPr>
      <t xml:space="preserve"> 
</t>
    </r>
    <r>
      <rPr>
        <b/>
        <sz val="10"/>
        <color theme="4"/>
        <rFont val="Arial"/>
        <family val="2"/>
      </rPr>
      <t>What action(s) will be taken to limit the likelihood of these event occurring or limiting the impacts?</t>
    </r>
  </si>
  <si>
    <t>Identify Owner</t>
  </si>
  <si>
    <t>4)</t>
  </si>
  <si>
    <t>5)</t>
  </si>
  <si>
    <t>Single point vulnerability with communications architecture</t>
  </si>
  <si>
    <t>Discover a problem in the field that was not anticipated causing cost and schedule overruns</t>
  </si>
  <si>
    <t>Lack of adequate vendor documentation</t>
  </si>
  <si>
    <t>Organization human resources not adequate to accept and utilize as required (too busy, other focus)</t>
  </si>
  <si>
    <t>DOE rejects cyber security plan</t>
  </si>
  <si>
    <t>DOE rejects project execution</t>
  </si>
  <si>
    <t>DOE rejects risk analysis/benefits plan</t>
  </si>
  <si>
    <t>DOE rejects customer behavior study plan</t>
  </si>
  <si>
    <t>DOE terminates grant for convenience</t>
  </si>
  <si>
    <t>Communication plan with customers is inadequate (does not explain benefits and detriments of the system)</t>
  </si>
  <si>
    <t>Communication plan with regulators is inadequate (does not explain benefits and detriments of the system)</t>
  </si>
  <si>
    <t>Union employees go on strike</t>
  </si>
  <si>
    <t>Communication technology may change impacting meter operation / communication(AT&amp;T)</t>
  </si>
  <si>
    <t xml:space="preserve">1)
</t>
  </si>
  <si>
    <t xml:space="preserve">2)
</t>
  </si>
  <si>
    <t># of Risks Identified</t>
  </si>
  <si>
    <t>Available Time</t>
  </si>
  <si>
    <t>Higher than expected failure rates of meters</t>
  </si>
  <si>
    <t>New technology standards require infrastructure change</t>
  </si>
  <si>
    <t>Itron system fails to perform according to standards</t>
  </si>
  <si>
    <t>DOE(or other Federal) rule change impacts project execution plan</t>
  </si>
  <si>
    <t>Inadequate project management</t>
  </si>
  <si>
    <t>Negative media as a result of ineffective employment communications</t>
  </si>
  <si>
    <t>Project or vendor scope is not adequately defined</t>
  </si>
  <si>
    <t>Higher than anticipated number of IT system changes</t>
  </si>
  <si>
    <t>Later than expected IT system change</t>
  </si>
  <si>
    <t>AMI failures or problems at other utility adversely affects project</t>
  </si>
  <si>
    <t>Applies to All</t>
  </si>
  <si>
    <t>Inadequately defined design freeze date &amp; procedure</t>
  </si>
  <si>
    <t>Inadequate # of IT human resources to support the project (project &amp; operations)</t>
  </si>
  <si>
    <t>Ineffective stakeholder engagement</t>
  </si>
  <si>
    <t>Higher than expected inclement weather conditions</t>
  </si>
  <si>
    <t>Failure to follow proper installation procedures impacts customers</t>
  </si>
  <si>
    <t>DTE may not have adequate diagnostic tools to support post-meter installation</t>
  </si>
  <si>
    <t>Customer complaints may be higher than expected</t>
  </si>
  <si>
    <t>Higher than expected work required at customer site due to aging infrastructure</t>
  </si>
  <si>
    <t>Minutes/Risk</t>
  </si>
  <si>
    <t>Major correction to wording 
("wordsmithing" can be done later)</t>
  </si>
  <si>
    <t>Does this risk apply to all SmartCurrent projects 
(AMI, Smart Home, Smart Circuit)</t>
  </si>
  <si>
    <t>Y</t>
  </si>
  <si>
    <r>
      <t xml:space="preserve">Identify Likelihood </t>
    </r>
    <r>
      <rPr>
        <b/>
        <sz val="10"/>
        <color rgb="FFFF0000"/>
        <rFont val="Arial"/>
        <family val="2"/>
      </rPr>
      <t>*</t>
    </r>
  </si>
  <si>
    <r>
      <t>Identify Impacts</t>
    </r>
    <r>
      <rPr>
        <b/>
        <sz val="10"/>
        <color rgb="FFFF0000"/>
        <rFont val="Arial"/>
        <family val="2"/>
      </rPr>
      <t xml:space="preserve"> *</t>
    </r>
  </si>
  <si>
    <t>*</t>
  </si>
  <si>
    <t>Risk Plan is a living document - these ratings can/will change</t>
  </si>
  <si>
    <t>Lack of effective Quality Management Plan</t>
  </si>
  <si>
    <t>Significant schedule delay may result in technology obsolescence</t>
  </si>
  <si>
    <t>Norlin</t>
  </si>
  <si>
    <t>Melton</t>
  </si>
  <si>
    <t>Combine 3&amp;4?</t>
  </si>
  <si>
    <t>Jamerson</t>
  </si>
  <si>
    <t>MPSC disallows a component of the plan impacting benefit realization or cost recovery(example: remote disconnect)</t>
  </si>
  <si>
    <t>DTE employee misuse role resulting in sabotage</t>
  </si>
  <si>
    <t>McCormick</t>
  </si>
  <si>
    <t>DTE call center volume may increase due to 5,000 meter changes per day increasing wait time significantly</t>
  </si>
  <si>
    <t>Kret</t>
  </si>
  <si>
    <t>Itron is acquired by a competitor which leads to technology change</t>
  </si>
  <si>
    <t>Moccia</t>
  </si>
  <si>
    <t>Third party claims that the technology we are using violates a patent or trade secret</t>
  </si>
  <si>
    <t>Regardless of Rating DOE related Items need to be closely tracked.</t>
  </si>
  <si>
    <t>Hull</t>
  </si>
  <si>
    <t>Scope =H for other projects</t>
  </si>
  <si>
    <t>Supply chain does not do proper debarment due diligence</t>
  </si>
  <si>
    <t>Catastrophic storm occurs impacting Communications (meters to AMI)</t>
  </si>
  <si>
    <t>Safety incident occurs resulting in process change or training</t>
  </si>
  <si>
    <t>Switala</t>
  </si>
  <si>
    <t>Required firmware/software upgrade negatively impacts production devices</t>
  </si>
  <si>
    <t>Ineffective change management strategy Leads to low employee engagement</t>
  </si>
  <si>
    <t>May affect ability to realize benefits</t>
  </si>
  <si>
    <t>Future state business processes not properly defined prior to milestone date</t>
  </si>
  <si>
    <t>Project Team not adequately trained in new processes &amp; technology</t>
  </si>
  <si>
    <t>Takes longer than anticipated for Operations to understand and effectively utilize new technology &amp; processes</t>
  </si>
  <si>
    <t>Hull: Review Impacts</t>
  </si>
  <si>
    <t>Regardless of rating this issue should be tracked closely</t>
  </si>
  <si>
    <t>Corporate financial position changes and does not support project execution plan</t>
  </si>
  <si>
    <t>Would return to original project plan pre-DOE</t>
  </si>
  <si>
    <t>Installation causes higher levels of property damage than projected</t>
  </si>
  <si>
    <t>Project does not take appropriate steps to maintain confidentiality of Customer data</t>
  </si>
  <si>
    <t>Loss of key personnel without effective knowledge transfer or replacement (DTE &amp; Contractors)</t>
  </si>
  <si>
    <t>Project cost is grossly underestimated</t>
  </si>
  <si>
    <t>Operational business units / contractors not staffed properly to support project</t>
  </si>
  <si>
    <t>Need to expand</t>
  </si>
  <si>
    <t>See # 88</t>
  </si>
  <si>
    <t>Stasek</t>
  </si>
  <si>
    <t xml:space="preserve">Lack of effective Testing Plan </t>
  </si>
  <si>
    <t>Safety is M for SmartCircuits</t>
  </si>
  <si>
    <t>Would affect company not necessarily the project</t>
  </si>
  <si>
    <t>Applies to All Project List</t>
  </si>
  <si>
    <t>Sitkauskas</t>
  </si>
  <si>
    <t>(SH)</t>
  </si>
  <si>
    <t>Identified Risks that Apply to All Smart Current Projects</t>
  </si>
  <si>
    <t>Date:  ##/##/##</t>
  </si>
  <si>
    <t>Risk Event Description</t>
  </si>
  <si>
    <t xml:space="preserve">What is the event? </t>
  </si>
  <si>
    <r>
      <t xml:space="preserve">A </t>
    </r>
    <r>
      <rPr>
        <sz val="10"/>
        <color rgb="FF000000"/>
        <rFont val="Arial Black"/>
        <family val="2"/>
      </rPr>
      <t>Source</t>
    </r>
    <r>
      <rPr>
        <sz val="10"/>
        <color rgb="FF000000"/>
        <rFont val="Arial"/>
        <family val="2"/>
      </rPr>
      <t xml:space="preserve"> of a risk or hazard – the thing which has the potential to harm or assist e.g. a dangerous chemical, competitors, government.</t>
    </r>
  </si>
  <si>
    <r>
      <t xml:space="preserve">An </t>
    </r>
    <r>
      <rPr>
        <sz val="10"/>
        <color rgb="FF000000"/>
        <rFont val="Arial Black"/>
        <family val="2"/>
      </rPr>
      <t>Event or Incident</t>
    </r>
    <r>
      <rPr>
        <sz val="10"/>
        <color rgb="FF000000"/>
        <rFont val="Arial"/>
        <family val="2"/>
      </rPr>
      <t xml:space="preserve"> – Something that occurs such that the source of risk has the impact concerned e.g. a leak, competitor expands into or leaves your market, new or revised regulations, or some level of observation reaching a particular trigger level.</t>
    </r>
  </si>
  <si>
    <r>
      <t xml:space="preserve">A </t>
    </r>
    <r>
      <rPr>
        <sz val="10"/>
        <color rgb="FF000000"/>
        <rFont val="Arial Black"/>
        <family val="2"/>
      </rPr>
      <t>Consequence</t>
    </r>
    <r>
      <rPr>
        <sz val="10"/>
        <color rgb="FF000000"/>
        <rFont val="Arial"/>
        <family val="2"/>
      </rPr>
      <t>, outcome or impact on a range of stakeholders or assets e.g. environmental damage, loss or increase of market/profits, regulations increase or decreased competitiveness</t>
    </r>
  </si>
  <si>
    <t>Risk Drivers</t>
  </si>
  <si>
    <t>What are the conditions, actions, or events that are likely to trigger the risk event to occur or is a leading indicator to the risk event occurring?</t>
  </si>
  <si>
    <r>
      <rPr>
        <b/>
        <sz val="12"/>
        <rFont val="Arial"/>
        <family val="2"/>
      </rPr>
      <t>Response/ Mitigation Strategy</t>
    </r>
    <r>
      <rPr>
        <b/>
        <sz val="10"/>
        <rFont val="Arial"/>
        <family val="2"/>
      </rPr>
      <t xml:space="preserve"> </t>
    </r>
  </si>
  <si>
    <t>What action(s) will be taken to limit the likelihood of these event occurring or limiting the impacts?</t>
  </si>
  <si>
    <t xml:space="preserve">Accept: </t>
  </si>
  <si>
    <t>This response accepts or ignores the risk. This may be the appropriate choice when the impact or likelihood of the risk is so low that it does not warrant further attention or if you have no control whatsoever over the impact or likelihood of the risk. (e.g. the risk that your project will be terminated or be placed on hold due to a company merger).</t>
  </si>
  <si>
    <r>
      <t>Transfer</t>
    </r>
    <r>
      <rPr>
        <sz val="12"/>
        <rFont val="Calibri"/>
        <family val="2"/>
      </rPr>
      <t xml:space="preserve">: </t>
    </r>
  </si>
  <si>
    <t>This response involves moving all or part of the risk to another party. (e.g. purchase automobile insurance and transfer the risk to the insurance company, for a small monthly fee of course). Transferring risk comes with a cost.</t>
  </si>
  <si>
    <r>
      <t>Mitigate</t>
    </r>
    <r>
      <rPr>
        <sz val="12"/>
        <rFont val="Calibri"/>
        <family val="2"/>
      </rPr>
      <t xml:space="preserve">: </t>
    </r>
  </si>
  <si>
    <t>This response involves reducing the likelihood that the risk will happen, reducing the impacts of the risk or both. This is what most people are referring to when they are discussing risk management. Most risks can be mitigated with some effort. Although it is unlikely that you can reduce the impact and likelihood of occurrence to zero, this would in essence be eliminating the risk, it is often possible to significantly reduce them. For example, if you have a technical team member who is critical to the success of the project and if that person left, the project schedule would be at risk, you may be able to mitigate the risk by training a backup person to reduce the impact or offer that individual a bonus or incentive to stay reducing the likelihood of occurrence.</t>
  </si>
  <si>
    <r>
      <t>Avoid</t>
    </r>
    <r>
      <rPr>
        <sz val="12"/>
        <rFont val="Calibri"/>
        <family val="2"/>
      </rPr>
      <t xml:space="preserve">: </t>
    </r>
  </si>
  <si>
    <t>This response focuses on eliminating the risk from the project. This sounds like a great choice, so you might ask why we don’t choose this all the time. The reason, it often comes at great cost. To eliminate a risk generally requires that you remove the source of the risk from scope. For example, you may have a schedule risk associated with a new version of software that has not been released yet by the vendor. Although the customer may be expecting this software as part of their project, removal from scope would eliminate this risk.</t>
  </si>
  <si>
    <t xml:space="preserve">These general response strategies can be used in combination to address a single risk event. This may be done in the event that your chosen strategy is not working effectively or as a way to attack certain types of risks. For example, you may begin by mitigating a risk reducing both the likelihood and impact. The remaining risk could then either be avoided by a smaller scope reduction, transferred to a vendor or accepted. </t>
  </si>
  <si>
    <r>
      <rPr>
        <b/>
        <sz val="12"/>
        <rFont val="Arial"/>
        <family val="2"/>
      </rPr>
      <t>Contingency Plan</t>
    </r>
    <r>
      <rPr>
        <b/>
        <sz val="10"/>
        <rFont val="Arial"/>
        <family val="2"/>
      </rPr>
      <t/>
    </r>
  </si>
  <si>
    <t>What action(s) will be taken if this event occurs?</t>
  </si>
  <si>
    <t xml:space="preserve">Complete the “Contingency Plan” column for all risk events that the Project Manager deems necessary to adequately address the risks of the project. </t>
  </si>
  <si>
    <t>The contingency plan describes what needs to be done in the event that the risk actually occurs.  When the risk event actually occurs, it is no longer a risk event; it is simply an event and may require a response or plan to be activated.  The project manager will need to determine what the criteria are to trigger the need for a contingency plan.  One method is to use the “Total Score” column of the risk plan template to determine a threshold that requires the development of a contingency plan. For example, a total score of 85 or higher may be the threshold which triggers the need for a contingency plan to be developed. However, there may be a need to develop a contingency plan for a risk event that scores much lower due to likelihood, but has a high impact. In the end, the project manager must be comfortable with the decision around when to develop a contingency plan.</t>
  </si>
  <si>
    <r>
      <rPr>
        <b/>
        <sz val="12"/>
        <rFont val="Arial"/>
        <family val="2"/>
      </rPr>
      <t>Risk Timeframe</t>
    </r>
    <r>
      <rPr>
        <b/>
        <sz val="10"/>
        <rFont val="Arial"/>
        <family val="2"/>
      </rPr>
      <t/>
    </r>
  </si>
  <si>
    <t>Critical date(s) or period of exposure</t>
  </si>
  <si>
    <t>Some risks are related to specific events, milestone dates or time periods.  These critical dates should be documented to focus attention on the associated risk at the appropriate time.</t>
  </si>
  <si>
    <t>No Impact to worker safety</t>
  </si>
  <si>
    <t>Minor impact to worker safety</t>
  </si>
  <si>
    <t>Major impact to worker safety</t>
  </si>
  <si>
    <t>Other</t>
  </si>
  <si>
    <t>Soil Assessment</t>
  </si>
  <si>
    <t>Excavation</t>
  </si>
  <si>
    <t>Planning and Coordinating with Vendors</t>
  </si>
  <si>
    <t>Inclement Weather</t>
  </si>
  <si>
    <t>Regulations and Policy</t>
  </si>
  <si>
    <t>Inadequate Bearing Soil Layer</t>
  </si>
  <si>
    <t>Working on or near Water</t>
  </si>
  <si>
    <t>Special Equipment Availability</t>
  </si>
  <si>
    <t>Improper Engineering</t>
  </si>
  <si>
    <t>Improperly Trained Workforce</t>
  </si>
  <si>
    <t>Poor Planning</t>
  </si>
  <si>
    <t>Communications Problems</t>
  </si>
  <si>
    <t>Logistics</t>
  </si>
  <si>
    <t>Theft</t>
  </si>
  <si>
    <t>Craft Shortage</t>
  </si>
  <si>
    <t>Permit Delay/Inspection Delay</t>
  </si>
  <si>
    <t>Hazardous Materials</t>
  </si>
  <si>
    <t>Missing/Inadequate Drawings or Specifications</t>
  </si>
  <si>
    <t>Scope Creep/Change Requests</t>
  </si>
  <si>
    <t>Late Delivery of Material/Supplies</t>
  </si>
  <si>
    <t>Lay down/Confined Space</t>
  </si>
  <si>
    <t>Contract Award Process</t>
  </si>
  <si>
    <t>Technological Advancement</t>
  </si>
  <si>
    <t>Probability</t>
  </si>
  <si>
    <t>$ Impact</t>
  </si>
  <si>
    <t>Source</t>
  </si>
  <si>
    <t>Default</t>
  </si>
  <si>
    <t>Critical Path</t>
  </si>
  <si>
    <t>Built into Schedule</t>
  </si>
  <si>
    <t>PM input</t>
  </si>
  <si>
    <t>PE Input</t>
  </si>
  <si>
    <t>FA Input</t>
  </si>
  <si>
    <t>Less Than</t>
  </si>
  <si>
    <t>Greater Than</t>
  </si>
  <si>
    <t>to</t>
  </si>
  <si>
    <t>Major Enterprise Projects</t>
  </si>
  <si>
    <t>DRAFT:</t>
  </si>
  <si>
    <t>&lt;&lt;Date&gt;&gt;</t>
  </si>
  <si>
    <t>Risk 
Owners</t>
  </si>
  <si>
    <t>Financial Analyst</t>
  </si>
  <si>
    <t>Scheduler</t>
  </si>
  <si>
    <t>Closure Statement</t>
  </si>
  <si>
    <t>Risk Transferred</t>
  </si>
  <si>
    <t>Risk Avoided</t>
  </si>
  <si>
    <t xml:space="preserve">Event Occurred - Impacts Mitigated </t>
  </si>
  <si>
    <t>Event Occurred - Treatment Ineffective</t>
  </si>
  <si>
    <t>Near Critical Path</t>
  </si>
  <si>
    <t>Non-Critical Path</t>
  </si>
  <si>
    <t>Risk Accepted</t>
  </si>
  <si>
    <r>
      <t xml:space="preserve">Event Did </t>
    </r>
    <r>
      <rPr>
        <b/>
        <sz val="10"/>
        <rFont val="Arial"/>
        <family val="2"/>
      </rPr>
      <t xml:space="preserve">not </t>
    </r>
    <r>
      <rPr>
        <sz val="10"/>
        <rFont val="Arial"/>
        <family val="2"/>
      </rPr>
      <t>Occur / No Action Taken</t>
    </r>
  </si>
  <si>
    <t>Project Stakeholders</t>
  </si>
  <si>
    <t>Project Manager / Risk Plan Manager</t>
  </si>
  <si>
    <t>Critical Path ?</t>
  </si>
  <si>
    <r>
      <rPr>
        <b/>
        <sz val="18"/>
        <color theme="1"/>
        <rFont val="Calibri"/>
        <family val="2"/>
        <scheme val="minor"/>
      </rPr>
      <t xml:space="preserve">Project Risk Plan Management : </t>
    </r>
    <r>
      <rPr>
        <sz val="18"/>
        <color theme="1"/>
        <rFont val="Calibri"/>
        <family val="2"/>
        <scheme val="minor"/>
      </rPr>
      <t>Process Map</t>
    </r>
  </si>
  <si>
    <t>Monthly Update Coordinator</t>
  </si>
  <si>
    <t>Project Name:</t>
  </si>
  <si>
    <t>Project Manager:</t>
  </si>
  <si>
    <t>Project Engineer:</t>
  </si>
  <si>
    <t>Financial Analyst:</t>
  </si>
  <si>
    <t>Name</t>
  </si>
  <si>
    <t>Email</t>
  </si>
  <si>
    <t>Scheduler:</t>
  </si>
  <si>
    <t>Core Risk Team Members:</t>
  </si>
  <si>
    <r>
      <t xml:space="preserve">Risk Plan Coordinator:
</t>
    </r>
    <r>
      <rPr>
        <sz val="10"/>
        <rFont val="Arial"/>
        <family val="2"/>
      </rPr>
      <t>(If Delegated by PM)</t>
    </r>
  </si>
  <si>
    <t>Project Risk Management Team</t>
  </si>
  <si>
    <t>Duplicate / Combined with Other Risk</t>
  </si>
  <si>
    <t>FA Review Required?</t>
  </si>
  <si>
    <t>Scheduler Review Required?</t>
  </si>
  <si>
    <t xml:space="preserve">  Risk Closure</t>
  </si>
  <si>
    <t xml:space="preserve">  Schedule Analysis</t>
  </si>
  <si>
    <t xml:space="preserve">  Financial Analysis</t>
  </si>
  <si>
    <r>
      <rPr>
        <b/>
        <sz val="12"/>
        <color theme="1"/>
        <rFont val="Arial"/>
        <family val="2"/>
      </rPr>
      <t>Category</t>
    </r>
    <r>
      <rPr>
        <b/>
        <sz val="10"/>
        <color theme="1"/>
        <rFont val="Arial"/>
        <family val="2"/>
      </rPr>
      <t xml:space="preserve"> 
</t>
    </r>
    <r>
      <rPr>
        <b/>
        <sz val="10"/>
        <color theme="4"/>
        <rFont val="Arial"/>
        <family val="2"/>
      </rPr>
      <t xml:space="preserve">Sub-project, Project Phase, Location etc.
</t>
    </r>
    <r>
      <rPr>
        <sz val="8"/>
        <rFont val="Arial"/>
        <family val="2"/>
      </rPr>
      <t>(Optional)</t>
    </r>
  </si>
  <si>
    <t>Monthly Update Coordinator:</t>
  </si>
  <si>
    <t>Status</t>
  </si>
  <si>
    <t>Closed Risks</t>
  </si>
  <si>
    <t>!Ox</t>
  </si>
  <si>
    <t>Organizational or Cross-Project Impacts</t>
  </si>
  <si>
    <t>Yes</t>
  </si>
  <si>
    <t>No</t>
  </si>
  <si>
    <r>
      <rPr>
        <b/>
        <u/>
        <sz val="9"/>
        <color theme="3"/>
        <rFont val="Arial"/>
        <family val="2"/>
      </rPr>
      <t>Planned Actions:</t>
    </r>
    <r>
      <rPr>
        <sz val="10"/>
        <rFont val="Arial"/>
        <family val="2"/>
      </rPr>
      <t xml:space="preserve">
-
-</t>
    </r>
  </si>
  <si>
    <r>
      <rPr>
        <b/>
        <u/>
        <sz val="9"/>
        <color theme="3"/>
        <rFont val="Arial"/>
        <family val="2"/>
      </rPr>
      <t>Planned Actions:</t>
    </r>
    <r>
      <rPr>
        <sz val="10"/>
        <rFont val="Arial"/>
        <family val="2"/>
      </rPr>
      <t xml:space="preserve">
- 
- 
</t>
    </r>
    <r>
      <rPr>
        <b/>
        <u/>
        <sz val="9"/>
        <color theme="3"/>
        <rFont val="Arial"/>
        <family val="2"/>
      </rPr>
      <t>Completed Actions:</t>
    </r>
    <r>
      <rPr>
        <sz val="10"/>
        <rFont val="Arial"/>
        <family val="2"/>
      </rPr>
      <t xml:space="preserve">
-</t>
    </r>
  </si>
  <si>
    <r>
      <rPr>
        <b/>
        <u/>
        <sz val="9"/>
        <color theme="3"/>
        <rFont val="Arial"/>
        <family val="2"/>
      </rPr>
      <t>Drivers to monitor:</t>
    </r>
    <r>
      <rPr>
        <sz val="10"/>
        <rFont val="Arial"/>
        <family val="2"/>
      </rPr>
      <t xml:space="preserve">
-
</t>
    </r>
    <r>
      <rPr>
        <b/>
        <u/>
        <sz val="9"/>
        <color theme="3"/>
        <rFont val="Arial"/>
        <family val="2"/>
      </rPr>
      <t>Drivers that have occurred:</t>
    </r>
    <r>
      <rPr>
        <sz val="10"/>
        <rFont val="Arial"/>
        <family val="2"/>
      </rPr>
      <t xml:space="preserve">
-</t>
    </r>
  </si>
  <si>
    <t>Notes / Lessons Learned</t>
  </si>
  <si>
    <t>FA Comments</t>
  </si>
  <si>
    <r>
      <t xml:space="preserve"> Scheduler Comments
</t>
    </r>
    <r>
      <rPr>
        <sz val="10"/>
        <rFont val="Arial"/>
        <family val="2"/>
      </rPr>
      <t>(Activity #, Quntified impact etc.)</t>
    </r>
  </si>
  <si>
    <t>Scheduler Response</t>
  </si>
  <si>
    <r>
      <t xml:space="preserve">Event Did </t>
    </r>
    <r>
      <rPr>
        <b/>
        <sz val="10"/>
        <rFont val="Arial"/>
        <family val="2"/>
      </rPr>
      <t xml:space="preserve">not </t>
    </r>
    <r>
      <rPr>
        <sz val="10"/>
        <rFont val="Arial"/>
        <family val="2"/>
      </rPr>
      <t>Occur / Mitigation Successful</t>
    </r>
  </si>
  <si>
    <t>Select "Yes" or "No"</t>
  </si>
  <si>
    <t>Color</t>
  </si>
  <si>
    <t>!OPEN</t>
  </si>
  <si>
    <t>Count of Risk Event Description 
What is the event?</t>
  </si>
  <si>
    <t>Column Labels</t>
  </si>
  <si>
    <t>Row Labels</t>
  </si>
  <si>
    <t>Green</t>
  </si>
  <si>
    <t>RED</t>
  </si>
  <si>
    <t>Yellow</t>
  </si>
  <si>
    <t>Grand Total</t>
  </si>
  <si>
    <t>(blank)</t>
  </si>
  <si>
    <t>Tech</t>
  </si>
  <si>
    <t>Labor</t>
  </si>
  <si>
    <t>Government</t>
  </si>
  <si>
    <r>
      <rPr>
        <b/>
        <sz val="14"/>
        <rFont val="Arial"/>
        <family val="2"/>
      </rPr>
      <t>Project Name:</t>
    </r>
    <r>
      <rPr>
        <sz val="14"/>
        <rFont val="Arial"/>
        <family val="2"/>
      </rPr>
      <t xml:space="preserve"> MPP FGD Unit 1 &amp; Unit 2</t>
    </r>
  </si>
  <si>
    <t>Development</t>
  </si>
  <si>
    <t>Drivers to monitor:
- Development schedules slips
- Excessive overtime is needed to keep pace with the schedule
- High number of quality errors discovered during the testing cycle
Drivers that have occurred:
-</t>
  </si>
  <si>
    <t>Jane Smith</t>
  </si>
  <si>
    <t>3/1/11 - 6/30/11</t>
  </si>
  <si>
    <t>(Example) There may be an insufficient number of skilled internal technical resources available to support the development of the new system which will impact schedule and cost.</t>
  </si>
  <si>
    <t>Planned Actions:
- Train additional internal resources
- Hire additional contractors
- Add contingency to the budget to allow for overtime work
Completed Actions:
- Train additional internal technical resources</t>
  </si>
  <si>
    <r>
      <rPr>
        <b/>
        <u/>
        <sz val="9"/>
        <color theme="3"/>
        <rFont val="Arial"/>
        <family val="2"/>
      </rPr>
      <t>Planned Actions:</t>
    </r>
    <r>
      <rPr>
        <sz val="10"/>
        <rFont val="Arial"/>
        <family val="2"/>
      </rPr>
      <t xml:space="preserve">
- Outsource portions of the development to an outside vendor
- Adjust project schedule and budget</t>
    </r>
  </si>
  <si>
    <t>Financial Analyst and Scheduler Review</t>
  </si>
  <si>
    <t>Brown and Blue Sections to the right of the 'Comments' column</t>
  </si>
  <si>
    <t>Expected Monetary Value (EMV)</t>
  </si>
  <si>
    <t xml:space="preserve">There are two benefits to identifying risk drivers:
- Focus attention on the probable root cause(s) to aid in developing a Risk Response Strategy
- Identify events or trends that should be monitored </t>
  </si>
  <si>
    <t xml:space="preserve">All risks that have a total score of 75 or greater are required to have both a Financial Analyst (FA) review and Project Scheduler review. Although you may complete the brown and blue columns for any risks, they are required for high scoring risks. The brown columns deal with the cost. By using the dollar impact of the risk in the event that the risk occurs and the probability of occurrence, we can compute the Expected Monetary Value (EMV). The EMV is the dollar value of the risk and this value should be carried in budget contingency. What it tells you is that you should attempt to reduce or eliminate the risk, but do not spend more than the EMV amount to do so. It is helping you with the cost/benefit analysis associated with dealing with a particular risk. The blue columns deal with schedule. The project scheduler should investigate the project schedule to determine if this risk occurred would it impact the critical path, which activities would be impacted and what, if anything, can be done to build more slack in the schedule to allow for this risk or can activities be re-arranged in the schedule. </t>
  </si>
  <si>
    <t>Company X Risk Plan Overview</t>
  </si>
  <si>
    <t>Some risks will directly impact the Company X Organization or other Company X projects.  If you feel the identified risk has this potential, Select Yes from the drop down box.</t>
  </si>
  <si>
    <t>Project justification (IRR, NPV, Payback Period)</t>
  </si>
  <si>
    <t>Commitment to the project</t>
  </si>
  <si>
    <t>Management commitment to the project</t>
  </si>
  <si>
    <t>Operational constraints</t>
  </si>
  <si>
    <t>Technology (existing, established, new…)</t>
  </si>
  <si>
    <t>Labor plan (Company labor or contractor)</t>
  </si>
  <si>
    <t>Company labor (availability, crew consistency, productivity, …)</t>
  </si>
  <si>
    <t>Plant operational constraints (equipment availability, shut down potential…)</t>
  </si>
  <si>
    <t>Information Technology</t>
  </si>
  <si>
    <t>Poorly defined requirements</t>
  </si>
  <si>
    <t>Scope Creep</t>
  </si>
  <si>
    <t>Lack of proper organizational change management capability</t>
  </si>
  <si>
    <t>Improper Testing or testing taking longer than expected</t>
  </si>
  <si>
    <t>Data Quality Issues</t>
  </si>
  <si>
    <t>Software Development Delays</t>
  </si>
  <si>
    <t>Inadequate training of end users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</si>
</sst>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0.0"/>
    <numFmt numFmtId="165" formatCode="_(&quot;$&quot;* #,##0_);_(&quot;$&quot;* \(#,##0\);_(&quot;$&quot;* &quot;-&quot;??_);_(@_)"/>
    <numFmt numFmtId="166" formatCode="m/d/yy;@"/>
  </numFmts>
  <fonts count="44" x14ac:knownFonts="1">
    <font>
      <sz val="10"/>
      <name val="Arial"/>
    </font>
    <font>
      <sz val="11"/>
      <color theme="1"/>
      <name val="Calibri"/>
      <family val="2"/>
      <scheme val="minor"/>
    </font>
    <font>
      <sz val="10"/>
      <name val="Arial"/>
      <family val="2"/>
    </font>
    <font>
      <b/>
      <sz val="14"/>
      <name val="Arial"/>
      <family val="2"/>
    </font>
    <font>
      <sz val="14"/>
      <name val="Arial"/>
      <family val="2"/>
    </font>
    <font>
      <b/>
      <sz val="10"/>
      <name val="Arial"/>
      <family val="2"/>
    </font>
    <font>
      <b/>
      <sz val="12"/>
      <name val="Arial"/>
      <family val="2"/>
    </font>
    <font>
      <sz val="10"/>
      <name val="Arial"/>
      <family val="2"/>
    </font>
    <font>
      <sz val="8"/>
      <name val="Arial"/>
      <family val="2"/>
    </font>
    <font>
      <b/>
      <sz val="11"/>
      <name val="Arial"/>
      <family val="2"/>
    </font>
    <font>
      <b/>
      <u/>
      <sz val="10"/>
      <name val="Arial"/>
      <family val="2"/>
    </font>
    <font>
      <b/>
      <sz val="10"/>
      <color theme="1"/>
      <name val="Arial"/>
      <family val="2"/>
    </font>
    <font>
      <sz val="10"/>
      <color theme="1"/>
      <name val="Arial"/>
      <family val="2"/>
    </font>
    <font>
      <b/>
      <sz val="10"/>
      <color theme="4"/>
      <name val="Arial"/>
      <family val="2"/>
    </font>
    <font>
      <sz val="10"/>
      <color rgb="FFC00000"/>
      <name val="Arial"/>
      <family val="2"/>
    </font>
    <font>
      <b/>
      <sz val="12"/>
      <color theme="1"/>
      <name val="Arial"/>
      <family val="2"/>
    </font>
    <font>
      <sz val="12"/>
      <name val="Arial"/>
      <family val="2"/>
    </font>
    <font>
      <b/>
      <sz val="10"/>
      <color indexed="12"/>
      <name val="Arial"/>
      <family val="2"/>
    </font>
    <font>
      <sz val="10"/>
      <name val="Arial"/>
      <family val="2"/>
    </font>
    <font>
      <b/>
      <sz val="10"/>
      <color rgb="FFFF0000"/>
      <name val="Arial"/>
      <family val="2"/>
    </font>
    <font>
      <b/>
      <sz val="8"/>
      <name val="Arial"/>
      <family val="2"/>
    </font>
    <font>
      <b/>
      <sz val="10"/>
      <color theme="9" tint="-0.249977111117893"/>
      <name val="Arial"/>
      <family val="2"/>
    </font>
    <font>
      <sz val="10"/>
      <color rgb="FF000000"/>
      <name val="Arial"/>
      <family val="2"/>
    </font>
    <font>
      <sz val="10"/>
      <color rgb="FF000000"/>
      <name val="Arial Black"/>
      <family val="2"/>
    </font>
    <font>
      <b/>
      <sz val="12"/>
      <name val="Calibri"/>
      <family val="2"/>
    </font>
    <font>
      <sz val="12"/>
      <name val="Calibri"/>
      <family val="2"/>
    </font>
    <font>
      <b/>
      <sz val="10"/>
      <color theme="0"/>
      <name val="Arial"/>
      <family val="2"/>
    </font>
    <font>
      <sz val="11"/>
      <name val="Calibri"/>
      <family val="2"/>
    </font>
    <font>
      <sz val="10"/>
      <name val="Arial"/>
      <family val="2"/>
    </font>
    <font>
      <b/>
      <sz val="20"/>
      <color theme="3"/>
      <name val="Calibri"/>
      <family val="2"/>
      <scheme val="minor"/>
    </font>
    <font>
      <b/>
      <sz val="16"/>
      <color theme="3"/>
      <name val="Calibri"/>
      <family val="2"/>
      <scheme val="minor"/>
    </font>
    <font>
      <b/>
      <sz val="12"/>
      <color rgb="FF008000"/>
      <name val="Calibri"/>
      <family val="2"/>
      <scheme val="minor"/>
    </font>
    <font>
      <sz val="14"/>
      <color theme="1"/>
      <name val="Calibri"/>
      <family val="2"/>
      <scheme val="minor"/>
    </font>
    <font>
      <sz val="18"/>
      <color theme="1"/>
      <name val="Calibri"/>
      <family val="2"/>
      <scheme val="minor"/>
    </font>
    <font>
      <b/>
      <sz val="18"/>
      <color theme="1"/>
      <name val="Calibri"/>
      <family val="2"/>
      <scheme val="minor"/>
    </font>
    <font>
      <b/>
      <sz val="16"/>
      <color theme="0" tint="-0.499984740745262"/>
      <name val="Calibri"/>
      <family val="2"/>
      <scheme val="minor"/>
    </font>
    <font>
      <u/>
      <sz val="11"/>
      <color theme="1"/>
      <name val="Calibri"/>
      <family val="2"/>
      <scheme val="minor"/>
    </font>
    <font>
      <sz val="10"/>
      <color rgb="FF0070C0"/>
      <name val="Arial"/>
      <family val="2"/>
    </font>
    <font>
      <b/>
      <sz val="14"/>
      <color theme="4"/>
      <name val="Arial"/>
      <family val="2"/>
    </font>
    <font>
      <b/>
      <sz val="10"/>
      <color rgb="FF0070C0"/>
      <name val="Arial"/>
      <family val="2"/>
    </font>
    <font>
      <b/>
      <sz val="14"/>
      <color theme="0"/>
      <name val="Arial"/>
      <family val="2"/>
    </font>
    <font>
      <b/>
      <sz val="6"/>
      <color theme="3"/>
      <name val="Arial"/>
      <family val="2"/>
    </font>
    <font>
      <b/>
      <sz val="9"/>
      <name val="Arial"/>
      <family val="2"/>
    </font>
    <font>
      <b/>
      <u/>
      <sz val="9"/>
      <color theme="3"/>
      <name val="Arial"/>
      <family val="2"/>
    </font>
  </fonts>
  <fills count="13">
    <fill>
      <patternFill patternType="none"/>
    </fill>
    <fill>
      <patternFill patternType="gray125"/>
    </fill>
    <fill>
      <patternFill patternType="solid">
        <fgColor indexed="22"/>
        <bgColor indexed="64"/>
      </patternFill>
    </fill>
    <fill>
      <patternFill patternType="solid">
        <fgColor theme="0" tint="-0.14999847407452621"/>
        <bgColor indexed="64"/>
      </patternFill>
    </fill>
    <fill>
      <patternFill patternType="solid">
        <fgColor theme="2" tint="-9.9978637043366805E-2"/>
        <bgColor indexed="64"/>
      </patternFill>
    </fill>
    <fill>
      <patternFill patternType="solid">
        <fgColor rgb="FFFFFF00"/>
        <bgColor indexed="64"/>
      </patternFill>
    </fill>
    <fill>
      <patternFill patternType="solid">
        <fgColor theme="2" tint="-0.249977111117893"/>
        <bgColor indexed="64"/>
      </patternFill>
    </fill>
    <fill>
      <patternFill patternType="solid">
        <fgColor theme="6" tint="0.39997558519241921"/>
        <bgColor indexed="64"/>
      </patternFill>
    </fill>
    <fill>
      <patternFill patternType="solid">
        <fgColor theme="3"/>
        <bgColor indexed="64"/>
      </patternFill>
    </fill>
    <fill>
      <patternFill patternType="solid">
        <fgColor rgb="FFC0C0C0"/>
        <bgColor indexed="64"/>
      </patternFill>
    </fill>
    <fill>
      <patternFill patternType="solid">
        <fgColor theme="4" tint="0.59999389629810485"/>
        <bgColor indexed="64"/>
      </patternFill>
    </fill>
    <fill>
      <patternFill patternType="solid">
        <fgColor theme="6" tint="0.59999389629810485"/>
        <bgColor indexed="64"/>
      </patternFill>
    </fill>
    <fill>
      <patternFill patternType="solid">
        <fgColor theme="5" tint="0.59999389629810485"/>
        <bgColor indexed="64"/>
      </patternFill>
    </fill>
  </fills>
  <borders count="96">
    <border>
      <left/>
      <right/>
      <top/>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top/>
      <bottom style="thin">
        <color theme="0" tint="-0.24994659260841701"/>
      </bottom>
      <diagonal/>
    </border>
    <border>
      <left/>
      <right/>
      <top style="thin">
        <color theme="0" tint="-0.24994659260841701"/>
      </top>
      <bottom style="thin">
        <color theme="0" tint="-0.24994659260841701"/>
      </bottom>
      <diagonal/>
    </border>
    <border>
      <left/>
      <right/>
      <top style="thin">
        <color theme="0" tint="-0.24994659260841701"/>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top/>
      <bottom/>
      <diagonal/>
    </border>
    <border>
      <left/>
      <right style="medium">
        <color indexed="64"/>
      </right>
      <top/>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theme="0" tint="-0.14996795556505021"/>
      </right>
      <top style="thin">
        <color indexed="64"/>
      </top>
      <bottom style="thin">
        <color indexed="64"/>
      </bottom>
      <diagonal/>
    </border>
    <border>
      <left style="thin">
        <color theme="0" tint="-0.14996795556505021"/>
      </left>
      <right style="thin">
        <color indexed="64"/>
      </right>
      <top style="thin">
        <color indexed="64"/>
      </top>
      <bottom style="thin">
        <color indexed="64"/>
      </bottom>
      <diagonal/>
    </border>
    <border>
      <left/>
      <right/>
      <top style="thin">
        <color indexed="64"/>
      </top>
      <bottom style="medium">
        <color indexed="64"/>
      </bottom>
      <diagonal/>
    </border>
    <border>
      <left style="thin">
        <color theme="0" tint="-0.14996795556505021"/>
      </left>
      <right style="thin">
        <color theme="0" tint="-0.14996795556505021"/>
      </right>
      <top style="thin">
        <color indexed="64"/>
      </top>
      <bottom style="thin">
        <color indexed="64"/>
      </bottom>
      <diagonal/>
    </border>
    <border>
      <left style="medium">
        <color indexed="64"/>
      </left>
      <right style="medium">
        <color theme="0" tint="-0.24994659260841701"/>
      </right>
      <top style="medium">
        <color indexed="64"/>
      </top>
      <bottom style="medium">
        <color theme="0" tint="-0.24994659260841701"/>
      </bottom>
      <diagonal/>
    </border>
    <border>
      <left style="medium">
        <color theme="0" tint="-0.24994659260841701"/>
      </left>
      <right/>
      <top style="medium">
        <color indexed="64"/>
      </top>
      <bottom style="medium">
        <color theme="0" tint="-0.14996795556505021"/>
      </bottom>
      <diagonal/>
    </border>
    <border>
      <left/>
      <right/>
      <top style="medium">
        <color indexed="64"/>
      </top>
      <bottom style="medium">
        <color theme="0" tint="-0.14996795556505021"/>
      </bottom>
      <diagonal/>
    </border>
    <border>
      <left/>
      <right style="medium">
        <color indexed="64"/>
      </right>
      <top style="medium">
        <color indexed="64"/>
      </top>
      <bottom style="medium">
        <color theme="0" tint="-0.14996795556505021"/>
      </bottom>
      <diagonal/>
    </border>
    <border>
      <left style="medium">
        <color indexed="64"/>
      </left>
      <right style="medium">
        <color theme="0" tint="-0.24994659260841701"/>
      </right>
      <top style="medium">
        <color theme="0" tint="-0.24994659260841701"/>
      </top>
      <bottom style="medium">
        <color theme="0" tint="-0.24994659260841701"/>
      </bottom>
      <diagonal/>
    </border>
    <border>
      <left style="medium">
        <color theme="0" tint="-0.24994659260841701"/>
      </left>
      <right/>
      <top style="medium">
        <color theme="0" tint="-0.14996795556505021"/>
      </top>
      <bottom style="medium">
        <color theme="0" tint="-0.14996795556505021"/>
      </bottom>
      <diagonal/>
    </border>
    <border>
      <left/>
      <right/>
      <top style="medium">
        <color theme="0" tint="-0.14996795556505021"/>
      </top>
      <bottom style="medium">
        <color theme="0" tint="-0.14996795556505021"/>
      </bottom>
      <diagonal/>
    </border>
    <border>
      <left/>
      <right style="medium">
        <color indexed="64"/>
      </right>
      <top style="medium">
        <color theme="0" tint="-0.14996795556505021"/>
      </top>
      <bottom style="medium">
        <color theme="0" tint="-0.14996795556505021"/>
      </bottom>
      <diagonal/>
    </border>
    <border>
      <left style="medium">
        <color indexed="64"/>
      </left>
      <right style="medium">
        <color theme="0" tint="-0.24994659260841701"/>
      </right>
      <top/>
      <bottom style="medium">
        <color theme="0" tint="-0.24994659260841701"/>
      </bottom>
      <diagonal/>
    </border>
    <border>
      <left style="medium">
        <color theme="0" tint="-0.24994659260841701"/>
      </left>
      <right/>
      <top/>
      <bottom style="medium">
        <color theme="0" tint="-0.14996795556505021"/>
      </bottom>
      <diagonal/>
    </border>
    <border>
      <left/>
      <right/>
      <top/>
      <bottom style="medium">
        <color theme="0" tint="-0.14996795556505021"/>
      </bottom>
      <diagonal/>
    </border>
    <border>
      <left/>
      <right style="medium">
        <color indexed="64"/>
      </right>
      <top/>
      <bottom style="medium">
        <color theme="0" tint="-0.14996795556505021"/>
      </bottom>
      <diagonal/>
    </border>
    <border>
      <left style="medium">
        <color indexed="64"/>
      </left>
      <right style="medium">
        <color theme="0" tint="-0.24994659260841701"/>
      </right>
      <top style="medium">
        <color theme="0" tint="-0.24994659260841701"/>
      </top>
      <bottom/>
      <diagonal/>
    </border>
    <border>
      <left style="medium">
        <color theme="0" tint="-0.24994659260841701"/>
      </left>
      <right/>
      <top style="medium">
        <color theme="0" tint="-0.14996795556505021"/>
      </top>
      <bottom/>
      <diagonal/>
    </border>
    <border>
      <left/>
      <right/>
      <top style="medium">
        <color theme="0" tint="-0.14996795556505021"/>
      </top>
      <bottom/>
      <diagonal/>
    </border>
    <border>
      <left/>
      <right style="medium">
        <color indexed="64"/>
      </right>
      <top style="medium">
        <color theme="0" tint="-0.14996795556505021"/>
      </top>
      <bottom/>
      <diagonal/>
    </border>
    <border>
      <left style="medium">
        <color indexed="64"/>
      </left>
      <right style="medium">
        <color theme="0" tint="-0.24994659260841701"/>
      </right>
      <top style="medium">
        <color theme="0" tint="-0.24994659260841701"/>
      </top>
      <bottom style="medium">
        <color indexed="64"/>
      </bottom>
      <diagonal/>
    </border>
    <border>
      <left style="medium">
        <color theme="0" tint="-0.24994659260841701"/>
      </left>
      <right/>
      <top style="medium">
        <color theme="0" tint="-0.14996795556505021"/>
      </top>
      <bottom style="medium">
        <color indexed="64"/>
      </bottom>
      <diagonal/>
    </border>
    <border>
      <left/>
      <right/>
      <top style="medium">
        <color theme="0" tint="-0.14996795556505021"/>
      </top>
      <bottom style="medium">
        <color indexed="64"/>
      </bottom>
      <diagonal/>
    </border>
    <border>
      <left/>
      <right style="medium">
        <color indexed="64"/>
      </right>
      <top style="medium">
        <color theme="0" tint="-0.14996795556505021"/>
      </top>
      <bottom style="medium">
        <color indexed="64"/>
      </bottom>
      <diagonal/>
    </border>
    <border>
      <left/>
      <right/>
      <top/>
      <bottom style="thin">
        <color indexed="64"/>
      </bottom>
      <diagonal/>
    </border>
    <border>
      <left style="thin">
        <color auto="1"/>
      </left>
      <right style="thin">
        <color theme="0" tint="-0.34998626667073579"/>
      </right>
      <top style="thin">
        <color auto="1"/>
      </top>
      <bottom style="thin">
        <color theme="0" tint="-0.34998626667073579"/>
      </bottom>
      <diagonal/>
    </border>
    <border>
      <left style="thin">
        <color theme="0" tint="-0.34998626667073579"/>
      </left>
      <right style="thin">
        <color auto="1"/>
      </right>
      <top style="thin">
        <color auto="1"/>
      </top>
      <bottom style="thin">
        <color theme="0" tint="-0.34998626667073579"/>
      </bottom>
      <diagonal/>
    </border>
    <border>
      <left style="thin">
        <color auto="1"/>
      </left>
      <right style="thin">
        <color theme="0" tint="-0.34998626667073579"/>
      </right>
      <top style="thin">
        <color theme="0" tint="-0.34998626667073579"/>
      </top>
      <bottom style="thin">
        <color theme="0" tint="-0.34998626667073579"/>
      </bottom>
      <diagonal/>
    </border>
    <border>
      <left style="thin">
        <color theme="0" tint="-0.34998626667073579"/>
      </left>
      <right style="thin">
        <color auto="1"/>
      </right>
      <top style="thin">
        <color theme="0" tint="-0.34998626667073579"/>
      </top>
      <bottom style="thin">
        <color theme="0" tint="-0.34998626667073579"/>
      </bottom>
      <diagonal/>
    </border>
    <border>
      <left style="thin">
        <color auto="1"/>
      </left>
      <right style="thin">
        <color theme="0" tint="-0.34998626667073579"/>
      </right>
      <top style="thin">
        <color theme="0" tint="-0.34998626667073579"/>
      </top>
      <bottom style="thin">
        <color auto="1"/>
      </bottom>
      <diagonal/>
    </border>
    <border>
      <left style="thin">
        <color theme="0" tint="-0.34998626667073579"/>
      </left>
      <right style="thin">
        <color auto="1"/>
      </right>
      <top style="thin">
        <color theme="0" tint="-0.34998626667073579"/>
      </top>
      <bottom style="thin">
        <color auto="1"/>
      </bottom>
      <diagonal/>
    </border>
    <border>
      <left style="thin">
        <color auto="1"/>
      </left>
      <right style="thin">
        <color theme="0" tint="-0.34998626667073579"/>
      </right>
      <top style="thin">
        <color theme="0" tint="-0.34998626667073579"/>
      </top>
      <bottom/>
      <diagonal/>
    </border>
    <border>
      <left style="thin">
        <color theme="0" tint="-0.34998626667073579"/>
      </left>
      <right style="thin">
        <color auto="1"/>
      </right>
      <top style="thin">
        <color theme="0" tint="-0.34998626667073579"/>
      </top>
      <bottom/>
      <diagonal/>
    </border>
    <border>
      <left style="thin">
        <color auto="1"/>
      </left>
      <right style="thin">
        <color theme="0" tint="-0.34998626667073579"/>
      </right>
      <top/>
      <bottom style="thin">
        <color theme="0" tint="-0.34998626667073579"/>
      </bottom>
      <diagonal/>
    </border>
    <border>
      <left style="thin">
        <color theme="0" tint="-0.34998626667073579"/>
      </left>
      <right style="thin">
        <color auto="1"/>
      </right>
      <top/>
      <bottom style="thin">
        <color theme="0" tint="-0.34998626667073579"/>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medium">
        <color indexed="64"/>
      </right>
      <top/>
      <bottom style="thin">
        <color indexed="64"/>
      </bottom>
      <diagonal/>
    </border>
  </borders>
  <cellStyleXfs count="5">
    <xf numFmtId="0" fontId="0" fillId="0" borderId="0"/>
    <xf numFmtId="9" fontId="18" fillId="0" borderId="0" applyFont="0" applyFill="0" applyBorder="0" applyAlignment="0" applyProtection="0"/>
    <xf numFmtId="44" fontId="28" fillId="0" borderId="0" applyFont="0" applyFill="0" applyBorder="0" applyAlignment="0" applyProtection="0"/>
    <xf numFmtId="0" fontId="1" fillId="0" borderId="0"/>
    <xf numFmtId="0" fontId="2" fillId="0" borderId="0"/>
  </cellStyleXfs>
  <cellXfs count="352">
    <xf numFmtId="0" fontId="0" fillId="0" borderId="0" xfId="0"/>
    <xf numFmtId="0" fontId="4" fillId="0" borderId="0" xfId="0" applyFont="1" applyAlignment="1">
      <alignment vertical="top"/>
    </xf>
    <xf numFmtId="0" fontId="4" fillId="0" borderId="0" xfId="0" applyFont="1" applyAlignment="1">
      <alignment horizontal="center" vertical="top" wrapText="1"/>
    </xf>
    <xf numFmtId="0" fontId="4" fillId="0" borderId="0" xfId="0" applyFont="1" applyAlignment="1">
      <alignment horizontal="left" vertical="top" wrapText="1"/>
    </xf>
    <xf numFmtId="0" fontId="0" fillId="0" borderId="0" xfId="0" applyAlignment="1">
      <alignment vertical="top"/>
    </xf>
    <xf numFmtId="0" fontId="0" fillId="0" borderId="0" xfId="0" applyAlignment="1">
      <alignment horizontal="center" vertical="top" wrapText="1"/>
    </xf>
    <xf numFmtId="0" fontId="0" fillId="0" borderId="0" xfId="0" applyAlignment="1">
      <alignment horizontal="left" vertical="top" wrapText="1"/>
    </xf>
    <xf numFmtId="0" fontId="0" fillId="0" borderId="0" xfId="0" applyAlignment="1">
      <alignment horizontal="center" vertical="top"/>
    </xf>
    <xf numFmtId="0" fontId="0" fillId="0" borderId="0" xfId="0" applyAlignment="1">
      <alignment vertical="top" wrapText="1"/>
    </xf>
    <xf numFmtId="0" fontId="5" fillId="0" borderId="2" xfId="0" applyFont="1" applyBorder="1" applyAlignment="1">
      <alignment horizontal="center" textRotation="90"/>
    </xf>
    <xf numFmtId="0" fontId="5" fillId="0" borderId="3" xfId="0" applyFont="1" applyBorder="1" applyAlignment="1">
      <alignment horizontal="center" textRotation="90"/>
    </xf>
    <xf numFmtId="0" fontId="5" fillId="0" borderId="4" xfId="0" applyFont="1" applyBorder="1" applyAlignment="1">
      <alignment horizontal="center" textRotation="90"/>
    </xf>
    <xf numFmtId="0" fontId="5" fillId="0" borderId="5" xfId="0" applyFont="1" applyBorder="1" applyAlignment="1">
      <alignment horizontal="center" textRotation="90"/>
    </xf>
    <xf numFmtId="0" fontId="0" fillId="0" borderId="0" xfId="0" applyAlignment="1">
      <alignment horizontal="center"/>
    </xf>
    <xf numFmtId="0" fontId="0" fillId="0" borderId="0" xfId="0" applyAlignment="1">
      <alignment horizontal="left" wrapText="1"/>
    </xf>
    <xf numFmtId="0" fontId="0" fillId="0" borderId="0" xfId="0" applyAlignment="1">
      <alignment horizontal="center" vertical="center" wrapText="1"/>
    </xf>
    <xf numFmtId="0" fontId="7" fillId="0" borderId="0" xfId="0" applyFont="1" applyAlignment="1">
      <alignment horizontal="left" vertical="top"/>
    </xf>
    <xf numFmtId="0" fontId="5" fillId="0" borderId="0" xfId="0" applyFont="1" applyAlignment="1">
      <alignment horizontal="left" vertical="top"/>
    </xf>
    <xf numFmtId="0" fontId="4" fillId="0" borderId="0" xfId="0" applyFont="1" applyAlignment="1">
      <alignment horizontal="left" vertical="top"/>
    </xf>
    <xf numFmtId="0" fontId="4" fillId="0" borderId="0" xfId="0" applyFont="1" applyAlignment="1">
      <alignment horizontal="left"/>
    </xf>
    <xf numFmtId="0" fontId="0" fillId="0" borderId="0" xfId="0" applyAlignment="1">
      <alignment horizontal="left" vertical="top"/>
    </xf>
    <xf numFmtId="0" fontId="0" fillId="0" borderId="0" xfId="0" applyAlignment="1">
      <alignment horizontal="left"/>
    </xf>
    <xf numFmtId="0" fontId="5" fillId="0" borderId="7" xfId="0" applyFont="1" applyBorder="1" applyAlignment="1">
      <alignment horizontal="center" vertical="top"/>
    </xf>
    <xf numFmtId="0" fontId="0" fillId="0" borderId="7" xfId="0" applyBorder="1" applyAlignment="1">
      <alignment vertical="top" wrapText="1"/>
    </xf>
    <xf numFmtId="0" fontId="2" fillId="0" borderId="0" xfId="0" applyFont="1" applyAlignment="1">
      <alignment horizontal="left" vertical="top"/>
    </xf>
    <xf numFmtId="0" fontId="2" fillId="0" borderId="0" xfId="0" applyFont="1" applyAlignment="1">
      <alignment horizontal="center" vertical="top"/>
    </xf>
    <xf numFmtId="0" fontId="0" fillId="0" borderId="23" xfId="0" applyBorder="1" applyAlignment="1">
      <alignment vertical="top" wrapText="1"/>
    </xf>
    <xf numFmtId="0" fontId="5" fillId="0" borderId="22" xfId="0" applyFont="1" applyBorder="1" applyAlignment="1">
      <alignment horizontal="center" vertical="top"/>
    </xf>
    <xf numFmtId="0" fontId="0" fillId="0" borderId="22" xfId="0" applyBorder="1" applyAlignment="1">
      <alignment vertical="top" wrapText="1"/>
    </xf>
    <xf numFmtId="0" fontId="0" fillId="0" borderId="22" xfId="0" applyBorder="1" applyAlignment="1">
      <alignment horizontal="center" vertical="top" wrapText="1"/>
    </xf>
    <xf numFmtId="0" fontId="2" fillId="0" borderId="0" xfId="0" applyFont="1" applyAlignment="1">
      <alignment horizontal="center"/>
    </xf>
    <xf numFmtId="0" fontId="7" fillId="0" borderId="0" xfId="0" applyFont="1" applyAlignment="1">
      <alignment horizontal="center" vertical="top"/>
    </xf>
    <xf numFmtId="0" fontId="5" fillId="0" borderId="0" xfId="0" applyFont="1" applyAlignment="1">
      <alignment horizontal="center" vertical="top"/>
    </xf>
    <xf numFmtId="0" fontId="2" fillId="0" borderId="0" xfId="0" quotePrefix="1" applyFont="1" applyAlignment="1">
      <alignment horizontal="center"/>
    </xf>
    <xf numFmtId="13" fontId="0" fillId="0" borderId="0" xfId="0" applyNumberFormat="1" applyAlignment="1">
      <alignment horizontal="center"/>
    </xf>
    <xf numFmtId="0" fontId="14" fillId="0" borderId="0" xfId="0" quotePrefix="1" applyFont="1" applyAlignment="1">
      <alignment horizontal="center"/>
    </xf>
    <xf numFmtId="13" fontId="14" fillId="0" borderId="0" xfId="0" applyNumberFormat="1" applyFont="1" applyAlignment="1">
      <alignment horizontal="center"/>
    </xf>
    <xf numFmtId="0" fontId="14" fillId="0" borderId="0" xfId="0" applyFont="1" applyAlignment="1">
      <alignment horizontal="center"/>
    </xf>
    <xf numFmtId="14" fontId="0" fillId="0" borderId="0" xfId="0" applyNumberFormat="1" applyAlignment="1">
      <alignment horizontal="center"/>
    </xf>
    <xf numFmtId="0" fontId="2" fillId="0" borderId="23" xfId="0" applyFont="1" applyBorder="1" applyAlignment="1">
      <alignment vertical="top" wrapText="1"/>
    </xf>
    <xf numFmtId="0" fontId="4" fillId="0" borderId="0" xfId="0" applyFont="1" applyAlignment="1">
      <alignment horizontal="center" vertical="top"/>
    </xf>
    <xf numFmtId="0" fontId="2" fillId="0" borderId="22" xfId="0" applyFont="1" applyBorder="1" applyAlignment="1">
      <alignment vertical="top" wrapText="1"/>
    </xf>
    <xf numFmtId="0" fontId="5" fillId="0" borderId="30" xfId="0" applyFont="1" applyBorder="1" applyAlignment="1">
      <alignment horizontal="center" vertical="top"/>
    </xf>
    <xf numFmtId="0" fontId="0" fillId="0" borderId="17" xfId="0" applyBorder="1" applyAlignment="1">
      <alignment horizontal="center" vertical="top"/>
    </xf>
    <xf numFmtId="0" fontId="0" fillId="0" borderId="31" xfId="0" applyBorder="1" applyAlignment="1">
      <alignment horizontal="center" vertical="top"/>
    </xf>
    <xf numFmtId="0" fontId="5" fillId="0" borderId="34" xfId="0" applyFont="1" applyBorder="1" applyAlignment="1">
      <alignment horizontal="center" vertical="top"/>
    </xf>
    <xf numFmtId="0" fontId="0" fillId="0" borderId="33" xfId="0" applyBorder="1" applyAlignment="1">
      <alignment vertical="top" wrapText="1"/>
    </xf>
    <xf numFmtId="0" fontId="0" fillId="0" borderId="32" xfId="0" applyBorder="1" applyAlignment="1">
      <alignment horizontal="center" vertical="top" wrapText="1"/>
    </xf>
    <xf numFmtId="0" fontId="5" fillId="0" borderId="32" xfId="0" applyFont="1" applyBorder="1" applyAlignment="1">
      <alignment horizontal="center" vertical="top"/>
    </xf>
    <xf numFmtId="0" fontId="2" fillId="0" borderId="35" xfId="0" applyFont="1" applyBorder="1" applyAlignment="1">
      <alignment horizontal="center" vertical="top"/>
    </xf>
    <xf numFmtId="0" fontId="0" fillId="0" borderId="36" xfId="0" applyBorder="1" applyAlignment="1">
      <alignment vertical="top" wrapText="1"/>
    </xf>
    <xf numFmtId="0" fontId="2" fillId="0" borderId="7" xfId="0" applyFont="1" applyBorder="1" applyAlignment="1">
      <alignment horizontal="left" vertical="top" indent="1"/>
    </xf>
    <xf numFmtId="0" fontId="17" fillId="0" borderId="0" xfId="0" applyFont="1" applyAlignment="1">
      <alignment horizontal="left" vertical="top" wrapText="1"/>
    </xf>
    <xf numFmtId="0" fontId="0" fillId="0" borderId="23" xfId="0" applyBorder="1" applyAlignment="1">
      <alignment horizontal="center" vertical="top"/>
    </xf>
    <xf numFmtId="0" fontId="0" fillId="0" borderId="7" xfId="0" applyBorder="1" applyAlignment="1">
      <alignment horizontal="center" vertical="top"/>
    </xf>
    <xf numFmtId="0" fontId="0" fillId="0" borderId="22" xfId="0" applyBorder="1" applyAlignment="1">
      <alignment horizontal="center" vertical="top"/>
    </xf>
    <xf numFmtId="0" fontId="2" fillId="0" borderId="23" xfId="0" applyFont="1" applyBorder="1" applyAlignment="1">
      <alignment horizontal="center" vertical="top"/>
    </xf>
    <xf numFmtId="0" fontId="2" fillId="0" borderId="7" xfId="0" applyFont="1" applyBorder="1" applyAlignment="1">
      <alignment horizontal="center" vertical="top"/>
    </xf>
    <xf numFmtId="0" fontId="2" fillId="0" borderId="22" xfId="0" applyFont="1" applyBorder="1" applyAlignment="1">
      <alignment horizontal="center" vertical="top"/>
    </xf>
    <xf numFmtId="0" fontId="0" fillId="0" borderId="38" xfId="0" applyBorder="1" applyAlignment="1">
      <alignment horizontal="center" vertical="top"/>
    </xf>
    <xf numFmtId="0" fontId="2" fillId="0" borderId="38" xfId="0" applyFont="1" applyBorder="1" applyAlignment="1">
      <alignment horizontal="center" vertical="top"/>
    </xf>
    <xf numFmtId="0" fontId="5" fillId="0" borderId="0" xfId="0" applyFont="1" applyAlignment="1">
      <alignment horizontal="center"/>
    </xf>
    <xf numFmtId="0" fontId="0" fillId="0" borderId="0" xfId="0" applyAlignment="1">
      <alignment wrapText="1"/>
    </xf>
    <xf numFmtId="0" fontId="5" fillId="0" borderId="40" xfId="0" applyFont="1" applyBorder="1" applyAlignment="1">
      <alignment horizontal="center" vertical="center"/>
    </xf>
    <xf numFmtId="0" fontId="0" fillId="0" borderId="0" xfId="0" applyAlignment="1">
      <alignment vertical="center"/>
    </xf>
    <xf numFmtId="0" fontId="5" fillId="0" borderId="41" xfId="0" applyFont="1" applyBorder="1" applyAlignment="1">
      <alignment horizontal="center" vertical="center"/>
    </xf>
    <xf numFmtId="0" fontId="0" fillId="0" borderId="41" xfId="0" applyBorder="1" applyAlignment="1">
      <alignment vertical="center" wrapText="1"/>
    </xf>
    <xf numFmtId="0" fontId="0" fillId="0" borderId="0" xfId="0" applyAlignment="1">
      <alignment horizontal="left" vertical="center"/>
    </xf>
    <xf numFmtId="0" fontId="2" fillId="0" borderId="40" xfId="0" applyFont="1" applyBorder="1" applyAlignment="1">
      <alignment horizontal="left" vertical="center" wrapText="1"/>
    </xf>
    <xf numFmtId="0" fontId="2" fillId="0" borderId="39" xfId="0" applyFont="1" applyBorder="1" applyAlignment="1">
      <alignment horizontal="left" vertical="center" wrapText="1"/>
    </xf>
    <xf numFmtId="0" fontId="5" fillId="0" borderId="39" xfId="0" applyFont="1" applyBorder="1" applyAlignment="1">
      <alignment horizontal="center" vertical="center" wrapText="1"/>
    </xf>
    <xf numFmtId="0" fontId="5" fillId="0" borderId="40" xfId="0" applyFont="1" applyBorder="1" applyAlignment="1">
      <alignment horizontal="center" vertical="center" wrapText="1"/>
    </xf>
    <xf numFmtId="0" fontId="2" fillId="0" borderId="0" xfId="0" applyFont="1" applyAlignment="1">
      <alignment horizontal="right" vertical="center"/>
    </xf>
    <xf numFmtId="0" fontId="0" fillId="0" borderId="7" xfId="0" applyBorder="1" applyAlignment="1">
      <alignment vertical="center"/>
    </xf>
    <xf numFmtId="164" fontId="0" fillId="5" borderId="7" xfId="0" applyNumberFormat="1" applyFill="1" applyBorder="1" applyAlignment="1">
      <alignment vertical="center"/>
    </xf>
    <xf numFmtId="0" fontId="5" fillId="0" borderId="0" xfId="0" applyFont="1" applyAlignment="1">
      <alignment horizontal="left" vertical="top" wrapText="1"/>
    </xf>
    <xf numFmtId="0" fontId="3" fillId="0" borderId="0" xfId="0" applyFont="1" applyAlignment="1">
      <alignment horizontal="left" vertical="top" wrapText="1"/>
    </xf>
    <xf numFmtId="0" fontId="5" fillId="6" borderId="7" xfId="0" applyFont="1" applyFill="1" applyBorder="1" applyAlignment="1">
      <alignment horizontal="center" vertical="center" wrapText="1"/>
    </xf>
    <xf numFmtId="0" fontId="2" fillId="0" borderId="40" xfId="0" applyFont="1" applyBorder="1" applyAlignment="1">
      <alignment vertical="center" wrapText="1"/>
    </xf>
    <xf numFmtId="0" fontId="19" fillId="0" borderId="0" xfId="0" applyFont="1" applyAlignment="1">
      <alignment horizontal="center"/>
    </xf>
    <xf numFmtId="0" fontId="2" fillId="0" borderId="0" xfId="0" applyFont="1"/>
    <xf numFmtId="0" fontId="2" fillId="0" borderId="9" xfId="0" applyFont="1" applyBorder="1" applyAlignment="1">
      <alignment horizontal="center" vertical="top" wrapText="1"/>
    </xf>
    <xf numFmtId="0" fontId="2" fillId="0" borderId="7" xfId="0" applyFont="1" applyBorder="1" applyAlignment="1">
      <alignment horizontal="center" vertical="top" wrapText="1"/>
    </xf>
    <xf numFmtId="0" fontId="0" fillId="0" borderId="7" xfId="0" applyBorder="1" applyAlignment="1">
      <alignment horizontal="center" vertical="top" wrapText="1"/>
    </xf>
    <xf numFmtId="0" fontId="2" fillId="0" borderId="36" xfId="0" applyFont="1" applyBorder="1" applyAlignment="1">
      <alignment vertical="top" wrapText="1"/>
    </xf>
    <xf numFmtId="9" fontId="0" fillId="0" borderId="0" xfId="1" applyFont="1"/>
    <xf numFmtId="0" fontId="0" fillId="0" borderId="37" xfId="0" applyBorder="1" applyAlignment="1">
      <alignment horizontal="center" vertical="top"/>
    </xf>
    <xf numFmtId="0" fontId="0" fillId="0" borderId="33" xfId="0" applyBorder="1" applyAlignment="1">
      <alignment horizontal="center" vertical="top"/>
    </xf>
    <xf numFmtId="0" fontId="0" fillId="0" borderId="9" xfId="0" applyBorder="1" applyAlignment="1">
      <alignment horizontal="center" vertical="top"/>
    </xf>
    <xf numFmtId="0" fontId="0" fillId="0" borderId="32" xfId="0" applyBorder="1" applyAlignment="1">
      <alignment horizontal="center" vertical="top"/>
    </xf>
    <xf numFmtId="0" fontId="21" fillId="0" borderId="0" xfId="0" applyFont="1" applyAlignment="1">
      <alignment horizontal="left" vertical="top" wrapText="1"/>
    </xf>
    <xf numFmtId="0" fontId="20" fillId="6" borderId="7" xfId="0" applyFont="1" applyFill="1" applyBorder="1" applyAlignment="1">
      <alignment horizontal="center" vertical="center" wrapText="1"/>
    </xf>
    <xf numFmtId="0" fontId="2" fillId="0" borderId="7" xfId="0" applyFont="1" applyBorder="1" applyAlignment="1">
      <alignment vertical="top" wrapText="1"/>
    </xf>
    <xf numFmtId="0" fontId="2" fillId="0" borderId="44" xfId="0" applyFont="1" applyBorder="1" applyAlignment="1">
      <alignment vertical="top" wrapText="1"/>
    </xf>
    <xf numFmtId="0" fontId="3" fillId="0" borderId="0" xfId="0" applyFont="1" applyAlignment="1">
      <alignment vertical="top"/>
    </xf>
    <xf numFmtId="0" fontId="12" fillId="0" borderId="0" xfId="0" applyFont="1" applyAlignment="1">
      <alignment vertical="center" wrapText="1"/>
    </xf>
    <xf numFmtId="0" fontId="0" fillId="0" borderId="47" xfId="0" applyBorder="1"/>
    <xf numFmtId="0" fontId="0" fillId="0" borderId="48" xfId="0" applyBorder="1"/>
    <xf numFmtId="0" fontId="13" fillId="0" borderId="47" xfId="0" applyFont="1" applyBorder="1" applyAlignment="1">
      <alignment vertical="center"/>
    </xf>
    <xf numFmtId="0" fontId="5" fillId="0" borderId="48" xfId="0" applyFont="1" applyBorder="1" applyAlignment="1">
      <alignment vertical="center"/>
    </xf>
    <xf numFmtId="0" fontId="24" fillId="0" borderId="47" xfId="0" applyFont="1" applyBorder="1" applyAlignment="1">
      <alignment horizontal="left" vertical="top" indent="1"/>
    </xf>
    <xf numFmtId="0" fontId="2" fillId="0" borderId="48" xfId="0" applyFont="1" applyBorder="1" applyAlignment="1">
      <alignment vertical="top" wrapText="1"/>
    </xf>
    <xf numFmtId="0" fontId="5" fillId="3" borderId="22" xfId="0" applyFont="1" applyFill="1" applyBorder="1" applyAlignment="1">
      <alignment vertical="center"/>
    </xf>
    <xf numFmtId="0" fontId="0" fillId="3" borderId="23" xfId="0" applyFill="1" applyBorder="1" applyAlignment="1">
      <alignment vertical="center"/>
    </xf>
    <xf numFmtId="0" fontId="13" fillId="0" borderId="45" xfId="0" applyFont="1" applyBorder="1" applyAlignment="1">
      <alignment vertical="center"/>
    </xf>
    <xf numFmtId="0" fontId="0" fillId="0" borderId="46" xfId="0" applyBorder="1" applyAlignment="1">
      <alignment vertical="center"/>
    </xf>
    <xf numFmtId="0" fontId="0" fillId="0" borderId="48" xfId="0" applyBorder="1" applyAlignment="1">
      <alignment vertical="center"/>
    </xf>
    <xf numFmtId="0" fontId="0" fillId="0" borderId="46" xfId="0" applyBorder="1"/>
    <xf numFmtId="0" fontId="6" fillId="2" borderId="35" xfId="0" applyFont="1" applyFill="1" applyBorder="1" applyAlignment="1">
      <alignment horizontal="center" vertical="center" wrapText="1"/>
    </xf>
    <xf numFmtId="0" fontId="0" fillId="0" borderId="35" xfId="0" applyBorder="1"/>
    <xf numFmtId="0" fontId="0" fillId="8" borderId="49" xfId="0" applyFill="1" applyBorder="1"/>
    <xf numFmtId="0" fontId="0" fillId="8" borderId="0" xfId="0" applyFill="1" applyAlignment="1">
      <alignment horizontal="center"/>
    </xf>
    <xf numFmtId="0" fontId="2" fillId="8" borderId="0" xfId="0" applyFont="1" applyFill="1" applyAlignment="1">
      <alignment horizontal="center"/>
    </xf>
    <xf numFmtId="0" fontId="0" fillId="8" borderId="50" xfId="0" applyFill="1" applyBorder="1" applyAlignment="1">
      <alignment horizontal="center"/>
    </xf>
    <xf numFmtId="0" fontId="5" fillId="0" borderId="35" xfId="0" applyFont="1" applyBorder="1" applyAlignment="1">
      <alignment horizontal="center" vertical="center" wrapText="1"/>
    </xf>
    <xf numFmtId="0" fontId="5" fillId="0" borderId="8" xfId="0" applyFont="1" applyBorder="1" applyAlignment="1">
      <alignment horizontal="center" vertical="center" wrapText="1"/>
    </xf>
    <xf numFmtId="0" fontId="27" fillId="0" borderId="0" xfId="0" applyFont="1"/>
    <xf numFmtId="0" fontId="27" fillId="0" borderId="0" xfId="0" applyFont="1" applyAlignment="1">
      <alignment wrapText="1"/>
    </xf>
    <xf numFmtId="0" fontId="2" fillId="0" borderId="7" xfId="0" applyFont="1" applyBorder="1" applyAlignment="1">
      <alignment horizontal="center"/>
    </xf>
    <xf numFmtId="0" fontId="2" fillId="0" borderId="7" xfId="0" applyFont="1" applyBorder="1" applyAlignment="1">
      <alignment wrapText="1"/>
    </xf>
    <xf numFmtId="0" fontId="0" fillId="6" borderId="42" xfId="0" applyFill="1" applyBorder="1" applyAlignment="1">
      <alignment horizontal="center" vertical="center"/>
    </xf>
    <xf numFmtId="0" fontId="2" fillId="0" borderId="57" xfId="0" applyFont="1" applyBorder="1" applyAlignment="1">
      <alignment horizontal="center" vertical="center" wrapText="1"/>
    </xf>
    <xf numFmtId="0" fontId="2" fillId="0" borderId="60" xfId="0" applyFont="1" applyBorder="1" applyAlignment="1">
      <alignment horizontal="center" vertical="center" wrapText="1"/>
    </xf>
    <xf numFmtId="0" fontId="29" fillId="0" borderId="0" xfId="3" applyFont="1"/>
    <xf numFmtId="0" fontId="30" fillId="0" borderId="0" xfId="3" applyFont="1"/>
    <xf numFmtId="0" fontId="1" fillId="0" borderId="0" xfId="3"/>
    <xf numFmtId="0" fontId="31" fillId="0" borderId="0" xfId="3" applyFont="1"/>
    <xf numFmtId="0" fontId="32" fillId="0" borderId="0" xfId="3" applyFont="1" applyAlignment="1">
      <alignment horizontal="right"/>
    </xf>
    <xf numFmtId="166" fontId="32" fillId="0" borderId="0" xfId="3" applyNumberFormat="1" applyFont="1" applyAlignment="1">
      <alignment horizontal="center"/>
    </xf>
    <xf numFmtId="0" fontId="33" fillId="0" borderId="0" xfId="3" applyFont="1"/>
    <xf numFmtId="0" fontId="32" fillId="0" borderId="0" xfId="3" applyFont="1"/>
    <xf numFmtId="0" fontId="35" fillId="0" borderId="61" xfId="3" applyFont="1" applyBorder="1" applyAlignment="1">
      <alignment horizontal="center" vertical="center" wrapText="1"/>
    </xf>
    <xf numFmtId="0" fontId="35" fillId="0" borderId="62" xfId="3" applyFont="1" applyBorder="1" applyAlignment="1">
      <alignment horizontal="center" vertical="center" wrapText="1"/>
    </xf>
    <xf numFmtId="0" fontId="35" fillId="0" borderId="63" xfId="3" applyFont="1" applyBorder="1" applyAlignment="1">
      <alignment horizontal="center" vertical="center" wrapText="1"/>
    </xf>
    <xf numFmtId="0" fontId="1" fillId="0" borderId="63" xfId="3" applyBorder="1"/>
    <xf numFmtId="0" fontId="1" fillId="0" borderId="64" xfId="3" applyBorder="1"/>
    <xf numFmtId="0" fontId="35" fillId="0" borderId="65" xfId="3" applyFont="1" applyBorder="1" applyAlignment="1">
      <alignment horizontal="center" vertical="center" wrapText="1"/>
    </xf>
    <xf numFmtId="0" fontId="35" fillId="0" borderId="66" xfId="3" applyFont="1" applyBorder="1" applyAlignment="1">
      <alignment horizontal="center" vertical="center" wrapText="1"/>
    </xf>
    <xf numFmtId="0" fontId="35" fillId="0" borderId="67" xfId="3" applyFont="1" applyBorder="1" applyAlignment="1">
      <alignment horizontal="center" vertical="center" wrapText="1"/>
    </xf>
    <xf numFmtId="0" fontId="1" fillId="0" borderId="67" xfId="3" applyBorder="1"/>
    <xf numFmtId="0" fontId="1" fillId="0" borderId="68" xfId="3" applyBorder="1"/>
    <xf numFmtId="0" fontId="35" fillId="0" borderId="69" xfId="3" applyFont="1" applyBorder="1" applyAlignment="1">
      <alignment horizontal="center" vertical="center" wrapText="1"/>
    </xf>
    <xf numFmtId="0" fontId="35" fillId="0" borderId="70" xfId="3" applyFont="1" applyBorder="1" applyAlignment="1">
      <alignment horizontal="center" vertical="center" wrapText="1"/>
    </xf>
    <xf numFmtId="0" fontId="35" fillId="0" borderId="71" xfId="3" applyFont="1" applyBorder="1" applyAlignment="1">
      <alignment horizontal="center" vertical="center" wrapText="1"/>
    </xf>
    <xf numFmtId="0" fontId="1" fillId="0" borderId="71" xfId="3" applyBorder="1"/>
    <xf numFmtId="0" fontId="1" fillId="0" borderId="72" xfId="3" applyBorder="1"/>
    <xf numFmtId="0" fontId="35" fillId="0" borderId="73" xfId="3" applyFont="1" applyBorder="1" applyAlignment="1">
      <alignment horizontal="center" vertical="center" wrapText="1"/>
    </xf>
    <xf numFmtId="0" fontId="35" fillId="0" borderId="74" xfId="3" applyFont="1" applyBorder="1" applyAlignment="1">
      <alignment horizontal="center" vertical="center" wrapText="1"/>
    </xf>
    <xf numFmtId="0" fontId="35" fillId="0" borderId="75" xfId="3" applyFont="1" applyBorder="1" applyAlignment="1">
      <alignment horizontal="center" vertical="center" wrapText="1"/>
    </xf>
    <xf numFmtId="0" fontId="1" fillId="0" borderId="75" xfId="3" applyBorder="1"/>
    <xf numFmtId="0" fontId="1" fillId="0" borderId="76" xfId="3" applyBorder="1"/>
    <xf numFmtId="0" fontId="35" fillId="0" borderId="77" xfId="3" applyFont="1" applyBorder="1" applyAlignment="1">
      <alignment horizontal="center" vertical="center" wrapText="1"/>
    </xf>
    <xf numFmtId="0" fontId="35" fillId="0" borderId="78" xfId="3" applyFont="1" applyBorder="1" applyAlignment="1">
      <alignment horizontal="center" vertical="center" wrapText="1"/>
    </xf>
    <xf numFmtId="0" fontId="35" fillId="0" borderId="79" xfId="3" applyFont="1" applyBorder="1" applyAlignment="1">
      <alignment horizontal="center" vertical="center" wrapText="1"/>
    </xf>
    <xf numFmtId="0" fontId="1" fillId="0" borderId="79" xfId="3" applyBorder="1"/>
    <xf numFmtId="0" fontId="1" fillId="0" borderId="80" xfId="3" applyBorder="1"/>
    <xf numFmtId="0" fontId="36" fillId="0" borderId="0" xfId="3" applyFont="1"/>
    <xf numFmtId="165" fontId="0" fillId="0" borderId="15" xfId="2" applyNumberFormat="1" applyFont="1" applyBorder="1" applyAlignment="1">
      <alignment vertical="center"/>
    </xf>
    <xf numFmtId="0" fontId="37" fillId="0" borderId="51" xfId="0" applyFont="1" applyBorder="1" applyAlignment="1">
      <alignment horizontal="center" vertical="center"/>
    </xf>
    <xf numFmtId="0" fontId="0" fillId="10" borderId="42" xfId="0" applyFill="1" applyBorder="1" applyAlignment="1">
      <alignment horizontal="center" vertical="center"/>
    </xf>
    <xf numFmtId="0" fontId="2" fillId="0" borderId="0" xfId="0" applyFont="1" applyAlignment="1">
      <alignment vertical="top"/>
    </xf>
    <xf numFmtId="0" fontId="2" fillId="0" borderId="81" xfId="0" applyFont="1" applyBorder="1" applyAlignment="1">
      <alignment horizontal="center" vertical="top"/>
    </xf>
    <xf numFmtId="0" fontId="0" fillId="0" borderId="81" xfId="0" applyBorder="1" applyAlignment="1">
      <alignment horizontal="left" vertical="top" wrapText="1"/>
    </xf>
    <xf numFmtId="0" fontId="5" fillId="0" borderId="81" xfId="0" applyFont="1" applyBorder="1" applyAlignment="1">
      <alignment horizontal="left" vertical="top" wrapText="1"/>
    </xf>
    <xf numFmtId="0" fontId="0" fillId="0" borderId="81" xfId="0" applyBorder="1" applyAlignment="1">
      <alignment horizontal="center" vertical="top"/>
    </xf>
    <xf numFmtId="0" fontId="0" fillId="0" borderId="81" xfId="0" applyBorder="1" applyAlignment="1">
      <alignment vertical="top" wrapText="1"/>
    </xf>
    <xf numFmtId="0" fontId="0" fillId="0" borderId="81" xfId="0" applyBorder="1" applyAlignment="1">
      <alignment vertical="top"/>
    </xf>
    <xf numFmtId="0" fontId="0" fillId="0" borderId="81" xfId="0" applyBorder="1" applyAlignment="1">
      <alignment horizontal="center" vertical="top" wrapText="1"/>
    </xf>
    <xf numFmtId="0" fontId="0" fillId="11" borderId="42" xfId="0" applyFill="1" applyBorder="1" applyAlignment="1">
      <alignment horizontal="center" vertical="center" wrapText="1"/>
    </xf>
    <xf numFmtId="0" fontId="37" fillId="0" borderId="51" xfId="0" applyFont="1" applyBorder="1" applyAlignment="1">
      <alignment horizontal="center" vertical="center" wrapText="1"/>
    </xf>
    <xf numFmtId="0" fontId="5" fillId="6" borderId="56" xfId="0" applyFont="1" applyFill="1" applyBorder="1" applyAlignment="1">
      <alignment horizontal="center" vertical="center"/>
    </xf>
    <xf numFmtId="0" fontId="5" fillId="6" borderId="19" xfId="0" applyFont="1" applyFill="1" applyBorder="1" applyAlignment="1">
      <alignment horizontal="center" vertical="center"/>
    </xf>
    <xf numFmtId="0" fontId="5" fillId="10" borderId="56" xfId="0" applyFont="1" applyFill="1" applyBorder="1" applyAlignment="1">
      <alignment horizontal="center" vertical="center" wrapText="1"/>
    </xf>
    <xf numFmtId="0" fontId="5" fillId="10" borderId="19" xfId="0" applyFont="1" applyFill="1" applyBorder="1" applyAlignment="1">
      <alignment horizontal="center" vertical="center" wrapText="1"/>
    </xf>
    <xf numFmtId="0" fontId="5" fillId="11" borderId="49" xfId="0" applyFont="1" applyFill="1" applyBorder="1" applyAlignment="1">
      <alignment horizontal="center" vertical="center" wrapText="1"/>
    </xf>
    <xf numFmtId="0" fontId="5" fillId="11" borderId="19" xfId="0" applyFont="1" applyFill="1" applyBorder="1" applyAlignment="1">
      <alignment horizontal="center" vertical="center" wrapText="1"/>
    </xf>
    <xf numFmtId="0" fontId="5" fillId="0" borderId="0" xfId="0" applyFont="1" applyAlignment="1">
      <alignment horizontal="right"/>
    </xf>
    <xf numFmtId="0" fontId="5" fillId="4" borderId="7" xfId="0" applyFont="1" applyFill="1" applyBorder="1" applyAlignment="1">
      <alignment horizontal="center"/>
    </xf>
    <xf numFmtId="0" fontId="5" fillId="0" borderId="0" xfId="0" applyFont="1"/>
    <xf numFmtId="0" fontId="5" fillId="0" borderId="0" xfId="0" applyFont="1" applyAlignment="1">
      <alignment horizontal="right" wrapText="1" indent="1"/>
    </xf>
    <xf numFmtId="0" fontId="0" fillId="0" borderId="0" xfId="0" applyAlignment="1">
      <alignment horizontal="right" indent="1"/>
    </xf>
    <xf numFmtId="0" fontId="38" fillId="0" borderId="0" xfId="0" applyFont="1"/>
    <xf numFmtId="0" fontId="4" fillId="0" borderId="0" xfId="0" applyFont="1" applyAlignment="1">
      <alignment vertical="top" wrapText="1"/>
    </xf>
    <xf numFmtId="165" fontId="39" fillId="0" borderId="58" xfId="2" applyNumberFormat="1" applyFont="1" applyBorder="1" applyAlignment="1">
      <alignment horizontal="center" vertical="center" wrapText="1"/>
    </xf>
    <xf numFmtId="165" fontId="39" fillId="0" borderId="57" xfId="0" applyNumberFormat="1" applyFont="1" applyBorder="1" applyAlignment="1">
      <alignment horizontal="center" vertical="center" wrapText="1"/>
    </xf>
    <xf numFmtId="165" fontId="39" fillId="0" borderId="58" xfId="0" applyNumberFormat="1" applyFont="1" applyBorder="1" applyAlignment="1">
      <alignment horizontal="center" vertical="center" wrapText="1"/>
    </xf>
    <xf numFmtId="165" fontId="0" fillId="0" borderId="15" xfId="2" applyNumberFormat="1" applyFont="1" applyFill="1" applyBorder="1" applyAlignment="1">
      <alignment vertical="center"/>
    </xf>
    <xf numFmtId="0" fontId="5" fillId="6" borderId="0" xfId="0" applyFont="1" applyFill="1" applyAlignment="1">
      <alignment horizontal="center" vertical="center"/>
    </xf>
    <xf numFmtId="165" fontId="0" fillId="0" borderId="34" xfId="0" applyNumberFormat="1" applyBorder="1" applyAlignment="1">
      <alignment vertical="center"/>
    </xf>
    <xf numFmtId="164" fontId="0" fillId="0" borderId="15" xfId="0" applyNumberFormat="1" applyBorder="1" applyAlignment="1">
      <alignment horizontal="center" vertical="center"/>
    </xf>
    <xf numFmtId="0" fontId="5" fillId="0" borderId="0" xfId="0" applyFont="1" applyAlignment="1">
      <alignment horizontal="right" vertical="top"/>
    </xf>
    <xf numFmtId="0" fontId="0" fillId="0" borderId="0" xfId="0" applyAlignment="1">
      <alignment horizontal="right" vertical="top"/>
    </xf>
    <xf numFmtId="0" fontId="0" fillId="0" borderId="84" xfId="0" applyBorder="1" applyAlignment="1">
      <alignment horizontal="left" wrapText="1"/>
    </xf>
    <xf numFmtId="0" fontId="0" fillId="0" borderId="85" xfId="0" applyBorder="1" applyAlignment="1">
      <alignment horizontal="left" wrapText="1"/>
    </xf>
    <xf numFmtId="0" fontId="0" fillId="4" borderId="22" xfId="0" applyFill="1" applyBorder="1" applyAlignment="1">
      <alignment horizontal="left" wrapText="1"/>
    </xf>
    <xf numFmtId="0" fontId="0" fillId="4" borderId="23" xfId="0" applyFill="1" applyBorder="1" applyAlignment="1">
      <alignment horizontal="left" wrapText="1"/>
    </xf>
    <xf numFmtId="0" fontId="2" fillId="0" borderId="82" xfId="0" applyFont="1" applyBorder="1" applyAlignment="1">
      <alignment horizontal="left" wrapText="1"/>
    </xf>
    <xf numFmtId="0" fontId="0" fillId="0" borderId="83" xfId="0" applyBorder="1" applyAlignment="1">
      <alignment horizontal="left" wrapText="1"/>
    </xf>
    <xf numFmtId="0" fontId="0" fillId="0" borderId="88" xfId="0" applyBorder="1" applyAlignment="1">
      <alignment horizontal="left" wrapText="1"/>
    </xf>
    <xf numFmtId="0" fontId="0" fillId="0" borderId="89" xfId="0" applyBorder="1" applyAlignment="1">
      <alignment horizontal="left" wrapText="1"/>
    </xf>
    <xf numFmtId="0" fontId="0" fillId="0" borderId="90" xfId="0" applyBorder="1" applyAlignment="1">
      <alignment horizontal="left" wrapText="1"/>
    </xf>
    <xf numFmtId="0" fontId="0" fillId="0" borderId="91" xfId="0" applyBorder="1" applyAlignment="1">
      <alignment horizontal="left" wrapText="1"/>
    </xf>
    <xf numFmtId="0" fontId="0" fillId="0" borderId="86" xfId="0" applyBorder="1" applyAlignment="1">
      <alignment horizontal="left" wrapText="1"/>
    </xf>
    <xf numFmtId="0" fontId="0" fillId="0" borderId="87" xfId="0" applyBorder="1" applyAlignment="1">
      <alignment horizontal="left" wrapText="1"/>
    </xf>
    <xf numFmtId="0" fontId="5" fillId="12" borderId="49" xfId="0" applyFont="1" applyFill="1" applyBorder="1" applyAlignment="1">
      <alignment horizontal="center" vertical="center" wrapText="1"/>
    </xf>
    <xf numFmtId="0" fontId="41" fillId="8" borderId="0" xfId="0" applyFont="1" applyFill="1" applyAlignment="1">
      <alignment vertical="top"/>
    </xf>
    <xf numFmtId="0" fontId="40" fillId="8" borderId="35" xfId="0" applyFont="1" applyFill="1" applyBorder="1" applyAlignment="1">
      <alignment horizontal="center" vertical="top"/>
    </xf>
    <xf numFmtId="0" fontId="40" fillId="8" borderId="22" xfId="0" applyFont="1" applyFill="1" applyBorder="1" applyAlignment="1">
      <alignment vertical="top" wrapText="1"/>
    </xf>
    <xf numFmtId="0" fontId="40" fillId="8" borderId="22" xfId="0" applyFont="1" applyFill="1" applyBorder="1" applyAlignment="1">
      <alignment horizontal="center" vertical="center" wrapText="1"/>
    </xf>
    <xf numFmtId="0" fontId="40" fillId="8" borderId="31" xfId="0" applyFont="1" applyFill="1" applyBorder="1" applyAlignment="1">
      <alignment horizontal="center" vertical="top"/>
    </xf>
    <xf numFmtId="0" fontId="40" fillId="8" borderId="23" xfId="0" applyFont="1" applyFill="1" applyBorder="1" applyAlignment="1">
      <alignment horizontal="center" vertical="top"/>
    </xf>
    <xf numFmtId="0" fontId="40" fillId="8" borderId="7" xfId="0" applyFont="1" applyFill="1" applyBorder="1" applyAlignment="1">
      <alignment horizontal="center" vertical="top"/>
    </xf>
    <xf numFmtId="0" fontId="40" fillId="8" borderId="22" xfId="0" applyFont="1" applyFill="1" applyBorder="1" applyAlignment="1">
      <alignment horizontal="center" vertical="top"/>
    </xf>
    <xf numFmtId="0" fontId="40" fillId="8" borderId="23" xfId="0" applyFont="1" applyFill="1" applyBorder="1" applyAlignment="1">
      <alignment vertical="top" wrapText="1"/>
    </xf>
    <xf numFmtId="0" fontId="40" fillId="8" borderId="7" xfId="0" applyFont="1" applyFill="1" applyBorder="1" applyAlignment="1">
      <alignment horizontal="center" vertical="top" wrapText="1"/>
    </xf>
    <xf numFmtId="0" fontId="40" fillId="8" borderId="7" xfId="0" applyFont="1" applyFill="1" applyBorder="1" applyAlignment="1">
      <alignment vertical="top" wrapText="1"/>
    </xf>
    <xf numFmtId="0" fontId="40" fillId="8" borderId="52" xfId="0" applyFont="1" applyFill="1" applyBorder="1" applyAlignment="1">
      <alignment vertical="top"/>
    </xf>
    <xf numFmtId="0" fontId="40" fillId="8" borderId="35" xfId="0" applyFont="1" applyFill="1" applyBorder="1" applyAlignment="1">
      <alignment vertical="top"/>
    </xf>
    <xf numFmtId="0" fontId="40" fillId="8" borderId="36" xfId="0" applyFont="1" applyFill="1" applyBorder="1" applyAlignment="1">
      <alignment vertical="top"/>
    </xf>
    <xf numFmtId="2" fontId="40" fillId="8" borderId="35" xfId="0" applyNumberFormat="1" applyFont="1" applyFill="1" applyBorder="1" applyAlignment="1">
      <alignment vertical="center"/>
    </xf>
    <xf numFmtId="0" fontId="40" fillId="8" borderId="36" xfId="0" applyFont="1" applyFill="1" applyBorder="1" applyAlignment="1">
      <alignment vertical="center"/>
    </xf>
    <xf numFmtId="0" fontId="40" fillId="8" borderId="38" xfId="0" applyFont="1" applyFill="1" applyBorder="1" applyAlignment="1">
      <alignment vertical="center"/>
    </xf>
    <xf numFmtId="0" fontId="40" fillId="8" borderId="30" xfId="0" applyFont="1" applyFill="1" applyBorder="1" applyAlignment="1">
      <alignment vertical="center"/>
    </xf>
    <xf numFmtId="0" fontId="40" fillId="8" borderId="52" xfId="0" applyFont="1" applyFill="1" applyBorder="1" applyAlignment="1">
      <alignment horizontal="center" vertical="center"/>
    </xf>
    <xf numFmtId="0" fontId="40" fillId="8" borderId="35" xfId="0" applyFont="1" applyFill="1" applyBorder="1" applyAlignment="1">
      <alignment vertical="center"/>
    </xf>
    <xf numFmtId="0" fontId="40" fillId="8" borderId="36" xfId="0" applyFont="1" applyFill="1" applyBorder="1" applyAlignment="1">
      <alignment vertical="center" wrapText="1"/>
    </xf>
    <xf numFmtId="0" fontId="2" fillId="0" borderId="0" xfId="0" applyFont="1" applyAlignment="1">
      <alignment horizontal="left" vertical="center" wrapText="1" indent="1"/>
    </xf>
    <xf numFmtId="0" fontId="0" fillId="0" borderId="92" xfId="0" applyBorder="1" applyAlignment="1">
      <alignment horizontal="center" vertical="top"/>
    </xf>
    <xf numFmtId="0" fontId="5" fillId="0" borderId="92" xfId="0" applyFont="1" applyBorder="1" applyAlignment="1">
      <alignment horizontal="left" vertical="center" wrapText="1" indent="1"/>
    </xf>
    <xf numFmtId="0" fontId="0" fillId="0" borderId="92" xfId="0" applyBorder="1" applyAlignment="1">
      <alignment horizontal="left" vertical="center" indent="1"/>
    </xf>
    <xf numFmtId="0" fontId="0" fillId="0" borderId="92" xfId="0" applyBorder="1" applyAlignment="1">
      <alignment horizontal="center" vertical="top" wrapText="1"/>
    </xf>
    <xf numFmtId="0" fontId="5" fillId="0" borderId="92" xfId="0" applyFont="1" applyBorder="1" applyAlignment="1">
      <alignment horizontal="center" vertical="center" wrapText="1"/>
    </xf>
    <xf numFmtId="0" fontId="0" fillId="0" borderId="92" xfId="0" applyBorder="1" applyAlignment="1">
      <alignment horizontal="left" vertical="top" wrapText="1"/>
    </xf>
    <xf numFmtId="0" fontId="42" fillId="0" borderId="4" xfId="0" applyFont="1" applyBorder="1" applyAlignment="1">
      <alignment horizontal="center" vertical="center" textRotation="90" wrapText="1"/>
    </xf>
    <xf numFmtId="0" fontId="2" fillId="0" borderId="94" xfId="0" applyFont="1" applyBorder="1" applyAlignment="1">
      <alignment horizontal="center" vertical="top"/>
    </xf>
    <xf numFmtId="0" fontId="2" fillId="0" borderId="21" xfId="0" applyFont="1" applyBorder="1" applyAlignment="1">
      <alignment vertical="top" wrapText="1"/>
    </xf>
    <xf numFmtId="0" fontId="2" fillId="0" borderId="95" xfId="0" applyFont="1" applyBorder="1" applyAlignment="1">
      <alignment horizontal="center" vertical="top"/>
    </xf>
    <xf numFmtId="0" fontId="2" fillId="0" borderId="44" xfId="0" applyFont="1" applyBorder="1" applyAlignment="1">
      <alignment horizontal="center" vertical="top"/>
    </xf>
    <xf numFmtId="0" fontId="2" fillId="0" borderId="21" xfId="0" applyFont="1" applyBorder="1" applyAlignment="1">
      <alignment horizontal="center" vertical="top"/>
    </xf>
    <xf numFmtId="0" fontId="5" fillId="0" borderId="95" xfId="0" applyFont="1" applyBorder="1" applyAlignment="1">
      <alignment horizontal="center" vertical="top"/>
    </xf>
    <xf numFmtId="0" fontId="2" fillId="0" borderId="1" xfId="0" applyFont="1" applyBorder="1" applyAlignment="1">
      <alignment vertical="top" wrapText="1"/>
    </xf>
    <xf numFmtId="0" fontId="2" fillId="0" borderId="44" xfId="0" applyFont="1" applyBorder="1" applyAlignment="1">
      <alignment horizontal="center" vertical="top" wrapText="1"/>
    </xf>
    <xf numFmtId="0" fontId="0" fillId="0" borderId="44" xfId="0" applyBorder="1" applyAlignment="1">
      <alignment vertical="top" wrapText="1"/>
    </xf>
    <xf numFmtId="0" fontId="5" fillId="0" borderId="2" xfId="0" applyFont="1" applyBorder="1" applyAlignment="1">
      <alignment horizontal="center" wrapText="1"/>
    </xf>
    <xf numFmtId="0" fontId="11" fillId="0" borderId="5" xfId="0" applyFont="1" applyBorder="1" applyAlignment="1">
      <alignment vertical="center" wrapText="1"/>
    </xf>
    <xf numFmtId="0" fontId="11" fillId="0" borderId="5" xfId="0" applyFont="1" applyBorder="1" applyAlignment="1">
      <alignment horizontal="left" vertical="center" wrapText="1"/>
    </xf>
    <xf numFmtId="0" fontId="5" fillId="0" borderId="10" xfId="0" applyFont="1" applyBorder="1" applyAlignment="1">
      <alignment horizontal="left" vertical="center" wrapText="1" indent="1"/>
    </xf>
    <xf numFmtId="0" fontId="5" fillId="0" borderId="3" xfId="0" applyFont="1" applyBorder="1" applyAlignment="1">
      <alignment horizontal="left" vertical="center" wrapText="1" indent="1"/>
    </xf>
    <xf numFmtId="0" fontId="6" fillId="0" borderId="3" xfId="0" applyFont="1" applyBorder="1" applyAlignment="1">
      <alignment horizontal="center" vertical="top" wrapText="1"/>
    </xf>
    <xf numFmtId="0" fontId="6" fillId="0" borderId="5" xfId="0" applyFont="1" applyBorder="1" applyAlignment="1">
      <alignment horizontal="center" wrapText="1"/>
    </xf>
    <xf numFmtId="0" fontId="0" fillId="0" borderId="9" xfId="0" applyBorder="1" applyAlignment="1">
      <alignment vertical="top" wrapText="1"/>
    </xf>
    <xf numFmtId="0" fontId="2" fillId="0" borderId="0" xfId="0" applyFont="1" applyAlignment="1">
      <alignment horizontal="center" vertical="top" wrapText="1"/>
    </xf>
    <xf numFmtId="0" fontId="5" fillId="0" borderId="93" xfId="0" applyFont="1" applyBorder="1" applyAlignment="1">
      <alignment horizontal="center" vertical="center" textRotation="90"/>
    </xf>
    <xf numFmtId="0" fontId="5" fillId="0" borderId="2" xfId="0" applyFont="1" applyBorder="1" applyAlignment="1">
      <alignment horizontal="center" vertical="center" textRotation="90"/>
    </xf>
    <xf numFmtId="0" fontId="5" fillId="0" borderId="3" xfId="0" applyFont="1" applyBorder="1" applyAlignment="1">
      <alignment horizontal="center" vertical="center" textRotation="90"/>
    </xf>
    <xf numFmtId="0" fontId="5" fillId="0" borderId="4" xfId="0" applyFont="1" applyBorder="1" applyAlignment="1">
      <alignment horizontal="center" vertical="center" textRotation="90"/>
    </xf>
    <xf numFmtId="0" fontId="5" fillId="0" borderId="5" xfId="0" applyFont="1" applyBorder="1" applyAlignment="1">
      <alignment horizontal="center" vertical="center" textRotation="90"/>
    </xf>
    <xf numFmtId="0" fontId="0" fillId="0" borderId="21" xfId="0" applyBorder="1" applyAlignment="1">
      <alignment horizontal="center" vertical="top" wrapText="1"/>
    </xf>
    <xf numFmtId="0" fontId="40" fillId="8" borderId="22" xfId="0" applyFont="1" applyFill="1" applyBorder="1" applyAlignment="1">
      <alignment horizontal="center" vertical="top" wrapText="1"/>
    </xf>
    <xf numFmtId="0" fontId="5" fillId="6" borderId="49" xfId="0" applyFont="1" applyFill="1" applyBorder="1" applyAlignment="1">
      <alignment horizontal="center" vertical="center" textRotation="90" wrapText="1"/>
    </xf>
    <xf numFmtId="0" fontId="5" fillId="10" borderId="49" xfId="0" applyFont="1" applyFill="1" applyBorder="1" applyAlignment="1">
      <alignment horizontal="center" vertical="center" textRotation="90" wrapText="1"/>
    </xf>
    <xf numFmtId="0" fontId="2" fillId="0" borderId="21" xfId="0" applyFont="1" applyBorder="1" applyAlignment="1">
      <alignment horizontal="center" vertical="top" wrapText="1"/>
    </xf>
    <xf numFmtId="0" fontId="2" fillId="0" borderId="0" xfId="4"/>
    <xf numFmtId="0" fontId="0" fillId="0" borderId="0" xfId="0" pivotButton="1"/>
    <xf numFmtId="165" fontId="37" fillId="0" borderId="37" xfId="0" applyNumberFormat="1" applyFont="1" applyBorder="1" applyAlignment="1">
      <alignment vertical="center"/>
    </xf>
    <xf numFmtId="165" fontId="37" fillId="0" borderId="15" xfId="2" applyNumberFormat="1" applyFont="1" applyFill="1" applyBorder="1" applyAlignment="1">
      <alignment vertical="center"/>
    </xf>
    <xf numFmtId="0" fontId="5" fillId="6" borderId="50" xfId="0" applyFont="1" applyFill="1" applyBorder="1" applyAlignment="1">
      <alignment horizontal="center" vertical="center" wrapText="1"/>
    </xf>
    <xf numFmtId="0" fontId="0" fillId="0" borderId="0" xfId="0" applyAlignment="1">
      <alignment horizontal="center"/>
    </xf>
    <xf numFmtId="0" fontId="2" fillId="0" borderId="21" xfId="0" applyFont="1" applyBorder="1" applyAlignment="1">
      <alignment horizontal="left" vertical="top" wrapText="1"/>
    </xf>
    <xf numFmtId="0" fontId="2" fillId="0" borderId="1" xfId="0" applyFont="1" applyBorder="1" applyAlignment="1">
      <alignment horizontal="left" vertical="top" wrapText="1"/>
    </xf>
    <xf numFmtId="0" fontId="2" fillId="0" borderId="47" xfId="0" applyFont="1" applyBorder="1" applyAlignment="1">
      <alignment horizontal="left" vertical="top" wrapText="1"/>
    </xf>
    <xf numFmtId="0" fontId="0" fillId="0" borderId="48" xfId="0" applyBorder="1" applyAlignment="1">
      <alignment horizontal="left" vertical="top" wrapText="1"/>
    </xf>
    <xf numFmtId="0" fontId="0" fillId="0" borderId="1" xfId="0" applyBorder="1" applyAlignment="1">
      <alignment horizontal="left" vertical="top" wrapText="1"/>
    </xf>
    <xf numFmtId="0" fontId="5" fillId="3" borderId="22" xfId="0" applyFont="1" applyFill="1" applyBorder="1" applyAlignment="1">
      <alignment vertical="center"/>
    </xf>
    <xf numFmtId="0" fontId="5" fillId="3" borderId="23" xfId="0" applyFont="1" applyFill="1" applyBorder="1" applyAlignment="1">
      <alignment vertical="center"/>
    </xf>
    <xf numFmtId="0" fontId="6" fillId="3" borderId="22" xfId="0" applyFont="1" applyFill="1" applyBorder="1" applyAlignment="1">
      <alignment vertical="center"/>
    </xf>
    <xf numFmtId="0" fontId="13" fillId="0" borderId="45" xfId="0" applyFont="1" applyBorder="1" applyAlignment="1">
      <alignment vertical="center" wrapText="1"/>
    </xf>
    <xf numFmtId="0" fontId="13" fillId="0" borderId="46" xfId="0" applyFont="1" applyBorder="1" applyAlignment="1">
      <alignment vertical="center" wrapText="1"/>
    </xf>
    <xf numFmtId="0" fontId="15" fillId="3" borderId="22" xfId="0" applyFont="1" applyFill="1" applyBorder="1" applyAlignment="1">
      <alignment vertical="center"/>
    </xf>
    <xf numFmtId="0" fontId="15" fillId="3" borderId="23" xfId="0" applyFont="1" applyFill="1" applyBorder="1" applyAlignment="1">
      <alignment vertical="center"/>
    </xf>
    <xf numFmtId="0" fontId="12" fillId="0" borderId="47" xfId="0" applyFont="1" applyBorder="1" applyAlignment="1">
      <alignment horizontal="center" vertical="center" wrapText="1"/>
    </xf>
    <xf numFmtId="0" fontId="12" fillId="0" borderId="48" xfId="0" applyFont="1" applyBorder="1" applyAlignment="1">
      <alignment horizontal="center" vertical="center" wrapText="1"/>
    </xf>
    <xf numFmtId="0" fontId="22" fillId="0" borderId="47" xfId="0" applyFont="1" applyBorder="1" applyAlignment="1">
      <alignment horizontal="left" vertical="top" wrapText="1" readingOrder="1"/>
    </xf>
    <xf numFmtId="0" fontId="22" fillId="0" borderId="48" xfId="0" applyFont="1" applyBorder="1" applyAlignment="1">
      <alignment horizontal="left" vertical="top" wrapText="1" readingOrder="1"/>
    </xf>
    <xf numFmtId="0" fontId="22" fillId="0" borderId="21" xfId="0" applyFont="1" applyBorder="1" applyAlignment="1">
      <alignment horizontal="left" vertical="top" wrapText="1" readingOrder="1"/>
    </xf>
    <xf numFmtId="0" fontId="22" fillId="0" borderId="1" xfId="0" applyFont="1" applyBorder="1" applyAlignment="1">
      <alignment horizontal="left" vertical="top" wrapText="1" readingOrder="1"/>
    </xf>
    <xf numFmtId="0" fontId="6" fillId="3" borderId="23" xfId="0" applyFont="1" applyFill="1" applyBorder="1" applyAlignment="1">
      <alignment vertical="center"/>
    </xf>
    <xf numFmtId="0" fontId="0" fillId="0" borderId="1" xfId="0" applyBorder="1" applyAlignment="1">
      <alignment horizontal="left" vertical="top"/>
    </xf>
    <xf numFmtId="0" fontId="10" fillId="0" borderId="7" xfId="0" applyFont="1" applyBorder="1" applyAlignment="1">
      <alignment wrapText="1"/>
    </xf>
    <xf numFmtId="0" fontId="5" fillId="9" borderId="7" xfId="0" applyFont="1" applyFill="1" applyBorder="1" applyAlignment="1">
      <alignment wrapText="1"/>
    </xf>
    <xf numFmtId="0" fontId="9" fillId="0" borderId="0" xfId="0" applyFont="1" applyAlignment="1">
      <alignment wrapText="1"/>
    </xf>
    <xf numFmtId="0" fontId="26" fillId="8" borderId="42" xfId="0" applyFont="1" applyFill="1" applyBorder="1" applyAlignment="1">
      <alignment horizontal="center"/>
    </xf>
    <xf numFmtId="0" fontId="26" fillId="8" borderId="34" xfId="0" applyFont="1" applyFill="1" applyBorder="1" applyAlignment="1">
      <alignment horizontal="center"/>
    </xf>
    <xf numFmtId="0" fontId="26" fillId="8" borderId="37" xfId="0" applyFont="1" applyFill="1" applyBorder="1" applyAlignment="1">
      <alignment horizontal="center"/>
    </xf>
    <xf numFmtId="0" fontId="0" fillId="0" borderId="53" xfId="0" applyBorder="1" applyAlignment="1">
      <alignment horizontal="center" vertical="center" wrapText="1"/>
    </xf>
    <xf numFmtId="0" fontId="0" fillId="0" borderId="54" xfId="0" applyBorder="1" applyAlignment="1">
      <alignment horizontal="center" vertical="center" wrapText="1"/>
    </xf>
    <xf numFmtId="0" fontId="0" fillId="0" borderId="22" xfId="0" applyBorder="1" applyAlignment="1">
      <alignment horizontal="center" vertical="center" wrapText="1"/>
    </xf>
    <xf numFmtId="0" fontId="0" fillId="0" borderId="23" xfId="0" applyBorder="1" applyAlignment="1">
      <alignment horizontal="center" vertical="center" wrapText="1"/>
    </xf>
    <xf numFmtId="0" fontId="5" fillId="0" borderId="22" xfId="0" applyFont="1" applyBorder="1" applyAlignment="1">
      <alignment horizontal="center"/>
    </xf>
    <xf numFmtId="0" fontId="5" fillId="0" borderId="23" xfId="0" applyFont="1" applyBorder="1" applyAlignment="1">
      <alignment horizontal="center"/>
    </xf>
    <xf numFmtId="0" fontId="2" fillId="0" borderId="22" xfId="0" applyFont="1" applyBorder="1" applyAlignment="1">
      <alignment horizontal="center" vertical="center" wrapText="1"/>
    </xf>
    <xf numFmtId="0" fontId="2" fillId="0" borderId="23" xfId="0" applyFont="1" applyBorder="1" applyAlignment="1">
      <alignment horizontal="center" vertical="center" wrapText="1"/>
    </xf>
    <xf numFmtId="0" fontId="5" fillId="0" borderId="38" xfId="0" applyFont="1" applyBorder="1" applyAlignment="1">
      <alignment horizontal="center"/>
    </xf>
    <xf numFmtId="0" fontId="2" fillId="0" borderId="38" xfId="0" applyFont="1" applyBorder="1" applyAlignment="1">
      <alignment horizontal="center" vertical="center" wrapText="1"/>
    </xf>
    <xf numFmtId="0" fontId="0" fillId="0" borderId="38" xfId="0" applyBorder="1" applyAlignment="1">
      <alignment horizontal="center" vertical="center" wrapText="1"/>
    </xf>
    <xf numFmtId="0" fontId="0" fillId="0" borderId="55" xfId="0" applyBorder="1" applyAlignment="1">
      <alignment horizontal="center" vertical="center" wrapText="1"/>
    </xf>
    <xf numFmtId="0" fontId="5" fillId="0" borderId="30" xfId="0" applyFont="1" applyBorder="1" applyAlignment="1">
      <alignment horizontal="center"/>
    </xf>
    <xf numFmtId="0" fontId="0" fillId="0" borderId="59" xfId="0" applyBorder="1" applyAlignment="1">
      <alignment horizontal="center" vertical="center" wrapText="1"/>
    </xf>
    <xf numFmtId="0" fontId="2" fillId="0" borderId="30" xfId="0" applyFont="1" applyBorder="1" applyAlignment="1">
      <alignment horizontal="center" vertical="center" wrapText="1"/>
    </xf>
    <xf numFmtId="0" fontId="0" fillId="0" borderId="30" xfId="0" applyBorder="1" applyAlignment="1">
      <alignment horizontal="center" vertical="center" wrapText="1"/>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5" fillId="0" borderId="12" xfId="0" applyFont="1" applyBorder="1" applyAlignment="1">
      <alignment horizontal="center" vertical="center"/>
    </xf>
    <xf numFmtId="0" fontId="9" fillId="10" borderId="10" xfId="0" applyFont="1" applyFill="1" applyBorder="1" applyAlignment="1">
      <alignment horizontal="left" vertical="top"/>
    </xf>
    <xf numFmtId="0" fontId="9" fillId="10" borderId="11" xfId="0" applyFont="1" applyFill="1" applyBorder="1" applyAlignment="1">
      <alignment horizontal="left" vertical="top"/>
    </xf>
    <xf numFmtId="0" fontId="9" fillId="10" borderId="12" xfId="0" applyFont="1" applyFill="1" applyBorder="1" applyAlignment="1">
      <alignment horizontal="left" vertical="top"/>
    </xf>
    <xf numFmtId="0" fontId="9" fillId="11" borderId="2" xfId="0" applyFont="1" applyFill="1" applyBorder="1" applyAlignment="1">
      <alignment vertical="top"/>
    </xf>
    <xf numFmtId="0" fontId="9" fillId="11" borderId="3" xfId="0" applyFont="1" applyFill="1" applyBorder="1" applyAlignment="1">
      <alignment vertical="top"/>
    </xf>
    <xf numFmtId="0" fontId="9" fillId="6" borderId="10" xfId="0" applyFont="1" applyFill="1" applyBorder="1" applyAlignment="1">
      <alignment vertical="top"/>
    </xf>
    <xf numFmtId="0" fontId="9" fillId="6" borderId="11" xfId="0" applyFont="1" applyFill="1" applyBorder="1" applyAlignment="1">
      <alignment vertical="top"/>
    </xf>
    <xf numFmtId="0" fontId="9" fillId="6" borderId="12" xfId="0" applyFont="1" applyFill="1" applyBorder="1" applyAlignment="1">
      <alignment vertical="top"/>
    </xf>
    <xf numFmtId="0" fontId="5" fillId="4" borderId="7" xfId="0" applyFont="1" applyFill="1" applyBorder="1" applyAlignment="1">
      <alignment horizontal="center" vertical="top"/>
    </xf>
    <xf numFmtId="0" fontId="5" fillId="0" borderId="13" xfId="0" applyFont="1" applyBorder="1" applyAlignment="1">
      <alignment horizontal="left" vertical="center" wrapText="1" indent="1"/>
    </xf>
    <xf numFmtId="0" fontId="5" fillId="0" borderId="24" xfId="0" applyFont="1" applyBorder="1" applyAlignment="1">
      <alignment horizontal="left" vertical="center" wrapText="1" indent="1"/>
    </xf>
    <xf numFmtId="0" fontId="5" fillId="0" borderId="14" xfId="0" applyFont="1" applyBorder="1" applyAlignment="1">
      <alignment horizontal="left" vertical="center" wrapText="1" indent="1"/>
    </xf>
    <xf numFmtId="0" fontId="5" fillId="0" borderId="25" xfId="0" applyFont="1" applyBorder="1" applyAlignment="1">
      <alignment horizontal="left" vertical="center" wrapText="1" indent="1"/>
    </xf>
    <xf numFmtId="0" fontId="5" fillId="0" borderId="28" xfId="0" applyFont="1" applyBorder="1" applyAlignment="1">
      <alignment horizontal="left" vertical="center" wrapText="1" indent="1"/>
    </xf>
    <xf numFmtId="0" fontId="5" fillId="0" borderId="29" xfId="0" applyFont="1" applyBorder="1" applyAlignment="1">
      <alignment horizontal="left" vertical="center" wrapText="1" indent="1"/>
    </xf>
    <xf numFmtId="0" fontId="5" fillId="0" borderId="9" xfId="0" applyFont="1" applyBorder="1" applyAlignment="1">
      <alignment horizontal="left" vertical="center" wrapText="1" indent="1"/>
    </xf>
    <xf numFmtId="0" fontId="0" fillId="0" borderId="9" xfId="0" applyBorder="1" applyAlignment="1">
      <alignment horizontal="left" vertical="center" indent="1"/>
    </xf>
    <xf numFmtId="0" fontId="0" fillId="0" borderId="16" xfId="0" applyBorder="1" applyAlignment="1">
      <alignment horizontal="left" vertical="center" indent="1"/>
    </xf>
    <xf numFmtId="0" fontId="6" fillId="0" borderId="6" xfId="0" applyFont="1" applyBorder="1" applyAlignment="1">
      <alignment horizontal="center" vertical="top" wrapText="1"/>
    </xf>
    <xf numFmtId="0" fontId="0" fillId="0" borderId="18" xfId="0" applyBorder="1" applyAlignment="1">
      <alignment horizontal="center" vertical="top"/>
    </xf>
    <xf numFmtId="0" fontId="5" fillId="0" borderId="6" xfId="0" applyFont="1" applyBorder="1" applyAlignment="1">
      <alignment horizontal="center" vertical="center" wrapText="1"/>
    </xf>
    <xf numFmtId="0" fontId="0" fillId="0" borderId="18" xfId="0" applyBorder="1" applyAlignment="1">
      <alignment horizontal="center" vertical="center" wrapText="1"/>
    </xf>
    <xf numFmtId="0" fontId="6" fillId="0" borderId="19" xfId="0" applyFont="1" applyBorder="1" applyAlignment="1">
      <alignment horizontal="center" wrapText="1"/>
    </xf>
    <xf numFmtId="0" fontId="16" fillId="0" borderId="20" xfId="0" applyFont="1" applyBorder="1" applyAlignment="1">
      <alignment horizontal="center"/>
    </xf>
    <xf numFmtId="0" fontId="5" fillId="0" borderId="15" xfId="0" applyFont="1" applyBorder="1" applyAlignment="1">
      <alignment horizontal="center" wrapText="1"/>
    </xf>
    <xf numFmtId="0" fontId="5" fillId="0" borderId="8" xfId="0" applyFont="1" applyBorder="1" applyAlignment="1">
      <alignment horizontal="center"/>
    </xf>
    <xf numFmtId="0" fontId="11" fillId="0" borderId="19" xfId="0" applyFont="1" applyBorder="1" applyAlignment="1">
      <alignment horizontal="left" vertical="center" wrapText="1"/>
    </xf>
    <xf numFmtId="0" fontId="12" fillId="0" borderId="20" xfId="0" applyFont="1" applyBorder="1" applyAlignment="1">
      <alignment vertical="center" wrapText="1"/>
    </xf>
    <xf numFmtId="0" fontId="5" fillId="7" borderId="26" xfId="0" applyFont="1" applyFill="1" applyBorder="1" applyAlignment="1">
      <alignment horizontal="center" textRotation="90"/>
    </xf>
    <xf numFmtId="0" fontId="5" fillId="7" borderId="27" xfId="0" applyFont="1" applyFill="1" applyBorder="1" applyAlignment="1">
      <alignment horizontal="center"/>
    </xf>
    <xf numFmtId="0" fontId="5" fillId="0" borderId="26" xfId="0" applyFont="1" applyBorder="1" applyAlignment="1">
      <alignment horizontal="center" textRotation="90"/>
    </xf>
    <xf numFmtId="0" fontId="0" fillId="0" borderId="27" xfId="0" applyBorder="1" applyAlignment="1">
      <alignment horizontal="center"/>
    </xf>
    <xf numFmtId="0" fontId="5" fillId="0" borderId="10" xfId="0" applyFont="1" applyBorder="1" applyAlignment="1">
      <alignment horizontal="center" vertical="top"/>
    </xf>
    <xf numFmtId="0" fontId="5" fillId="0" borderId="11" xfId="0" applyFont="1" applyBorder="1" applyAlignment="1">
      <alignment horizontal="center" vertical="top"/>
    </xf>
    <xf numFmtId="0" fontId="5" fillId="0" borderId="12" xfId="0" applyFont="1" applyBorder="1" applyAlignment="1">
      <alignment horizontal="center" vertical="top"/>
    </xf>
    <xf numFmtId="0" fontId="5" fillId="0" borderId="42" xfId="0" applyFont="1" applyBorder="1" applyAlignment="1">
      <alignment horizontal="center" wrapText="1"/>
    </xf>
    <xf numFmtId="0" fontId="5" fillId="0" borderId="43" xfId="0" applyFont="1" applyBorder="1" applyAlignment="1">
      <alignment horizontal="center"/>
    </xf>
    <xf numFmtId="0" fontId="11" fillId="0" borderId="26" xfId="0" applyFont="1" applyBorder="1" applyAlignment="1">
      <alignment horizontal="left" vertical="center" wrapText="1"/>
    </xf>
    <xf numFmtId="0" fontId="12" fillId="0" borderId="27" xfId="0" applyFont="1" applyBorder="1" applyAlignment="1">
      <alignment vertical="center" wrapText="1"/>
    </xf>
  </cellXfs>
  <cellStyles count="5">
    <cellStyle name="Currency" xfId="2" builtinId="4"/>
    <cellStyle name="Normal" xfId="0" builtinId="0"/>
    <cellStyle name="Normal 2" xfId="3" xr:uid="{00000000-0005-0000-0000-000002000000}"/>
    <cellStyle name="Normal 3" xfId="4" xr:uid="{00000000-0005-0000-0000-000003000000}"/>
    <cellStyle name="Percent" xfId="1" builtinId="5"/>
  </cellStyles>
  <dxfs count="5">
    <dxf>
      <fill>
        <patternFill>
          <bgColor theme="0" tint="-0.14996795556505021"/>
        </patternFill>
      </fill>
    </dxf>
    <dxf>
      <fill>
        <patternFill>
          <bgColor theme="0" tint="-0.14996795556505021"/>
        </patternFill>
      </fill>
    </dxf>
    <dxf>
      <fill>
        <patternFill>
          <bgColor rgb="FF92D050"/>
        </patternFill>
      </fill>
    </dxf>
    <dxf>
      <fill>
        <patternFill>
          <bgColor rgb="FFFFFF00"/>
        </patternFill>
      </fill>
    </dxf>
    <dxf>
      <font>
        <color theme="0"/>
      </font>
      <fill>
        <patternFill>
          <bgColor rgb="FFFF0000"/>
        </patternFill>
      </fill>
    </dxf>
  </dxfs>
  <tableStyles count="0" defaultTableStyle="TableStyleMedium9" defaultPivotStyle="PivotStyleLight16"/>
  <colors>
    <mruColors>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hartsheet" Target="chartsheets/sheet1.xml"/><Relationship Id="rId13" Type="http://schemas.openxmlformats.org/officeDocument/2006/relationships/worksheet" Target="worksheets/sheet12.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1.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0.xml"/><Relationship Id="rId5" Type="http://schemas.openxmlformats.org/officeDocument/2006/relationships/worksheet" Target="worksheets/sheet5.xml"/><Relationship Id="rId15" Type="http://schemas.openxmlformats.org/officeDocument/2006/relationships/pivotCacheDefinition" Target="pivotCache/pivotCacheDefinition1.xml"/><Relationship Id="rId10" Type="http://schemas.openxmlformats.org/officeDocument/2006/relationships/worksheet" Target="worksheets/sheet9.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8.xml"/><Relationship Id="rId14" Type="http://schemas.openxmlformats.org/officeDocument/2006/relationships/worksheet" Target="worksheets/sheet1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[Risk Register ver 1.0.xlsx]Chart Data!PivotTable3</c:name>
    <c:fmtId val="2"/>
  </c:pivotSource>
  <c:chart>
    <c:title>
      <c:tx>
        <c:rich>
          <a:bodyPr/>
          <a:lstStyle/>
          <a:p>
            <a:pPr>
              <a:defRPr/>
            </a:pPr>
            <a:r>
              <a:rPr lang="en-US" sz="1800" b="1" i="0" baseline="0"/>
              <a:t>Solar Risks</a:t>
            </a:r>
            <a:endParaRPr lang="en-US"/>
          </a:p>
          <a:p>
            <a:pPr>
              <a:defRPr/>
            </a:pPr>
            <a:r>
              <a:rPr lang="en-US" sz="1800" b="0" i="0" baseline="0"/>
              <a:t>By Risk Category</a:t>
            </a:r>
          </a:p>
        </c:rich>
      </c:tx>
      <c:overlay val="0"/>
    </c:title>
    <c:autoTitleDeleted val="0"/>
    <c:pivotFmts>
      <c:pivotFmt>
        <c:idx val="0"/>
        <c:marker>
          <c:symbol val="none"/>
        </c:marker>
      </c:pivotFmt>
      <c:pivotFmt>
        <c:idx val="1"/>
        <c:marker>
          <c:symbol val="none"/>
        </c:marker>
      </c:pivotFmt>
      <c:pivotFmt>
        <c:idx val="2"/>
        <c:marker>
          <c:symbol val="none"/>
        </c:marker>
      </c:pivotFmt>
      <c:pivotFmt>
        <c:idx val="3"/>
        <c:spPr>
          <a:solidFill>
            <a:srgbClr val="008000"/>
          </a:solidFill>
          <a:ln>
            <a:solidFill>
              <a:schemeClr val="tx1"/>
            </a:solidFill>
          </a:ln>
        </c:spPr>
        <c:marker>
          <c:symbol val="none"/>
        </c:marker>
        <c:dLbl>
          <c:idx val="0"/>
          <c:spPr/>
          <c:txPr>
            <a:bodyPr/>
            <a:lstStyle/>
            <a:p>
              <a:pPr>
                <a:defRPr sz="1200" b="1">
                  <a:solidFill>
                    <a:schemeClr val="bg1"/>
                  </a:solidFill>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4"/>
        <c:spPr>
          <a:solidFill>
            <a:srgbClr val="FF0000"/>
          </a:solidFill>
          <a:ln>
            <a:solidFill>
              <a:schemeClr val="tx1"/>
            </a:solidFill>
          </a:ln>
        </c:spPr>
        <c:marker>
          <c:symbol val="none"/>
        </c:marker>
        <c:dLbl>
          <c:idx val="0"/>
          <c:spPr/>
          <c:txPr>
            <a:bodyPr/>
            <a:lstStyle/>
            <a:p>
              <a:pPr>
                <a:defRPr sz="1200" b="1">
                  <a:solidFill>
                    <a:schemeClr val="bg1"/>
                  </a:solidFill>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5"/>
        <c:spPr>
          <a:solidFill>
            <a:srgbClr val="FFC000"/>
          </a:solidFill>
          <a:ln>
            <a:solidFill>
              <a:schemeClr val="tx1"/>
            </a:solidFill>
          </a:ln>
        </c:spPr>
        <c:marker>
          <c:symbol val="none"/>
        </c:marker>
        <c:dLbl>
          <c:idx val="0"/>
          <c:spPr/>
          <c:txPr>
            <a:bodyPr/>
            <a:lstStyle/>
            <a:p>
              <a:pPr>
                <a:defRPr sz="1200" b="1"/>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6"/>
        <c:spPr>
          <a:solidFill>
            <a:srgbClr val="008000"/>
          </a:solidFill>
          <a:ln>
            <a:solidFill>
              <a:schemeClr val="tx1"/>
            </a:solidFill>
          </a:ln>
        </c:spPr>
        <c:marker>
          <c:symbol val="none"/>
        </c:marker>
        <c:dLbl>
          <c:idx val="0"/>
          <c:spPr/>
          <c:txPr>
            <a:bodyPr/>
            <a:lstStyle/>
            <a:p>
              <a:pPr>
                <a:defRPr sz="1200" b="1">
                  <a:solidFill>
                    <a:schemeClr val="bg1"/>
                  </a:solidFill>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7"/>
        <c:spPr>
          <a:solidFill>
            <a:srgbClr val="FF0000"/>
          </a:solidFill>
          <a:ln>
            <a:solidFill>
              <a:schemeClr val="tx1"/>
            </a:solidFill>
          </a:ln>
        </c:spPr>
        <c:marker>
          <c:symbol val="none"/>
        </c:marker>
        <c:dLbl>
          <c:idx val="0"/>
          <c:spPr/>
          <c:txPr>
            <a:bodyPr/>
            <a:lstStyle/>
            <a:p>
              <a:pPr>
                <a:defRPr sz="1200" b="1">
                  <a:solidFill>
                    <a:schemeClr val="bg1"/>
                  </a:solidFill>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8"/>
        <c:spPr>
          <a:solidFill>
            <a:srgbClr val="FFC000"/>
          </a:solidFill>
          <a:ln>
            <a:solidFill>
              <a:schemeClr val="tx1"/>
            </a:solidFill>
          </a:ln>
        </c:spPr>
        <c:marker>
          <c:symbol val="none"/>
        </c:marker>
        <c:dLbl>
          <c:idx val="0"/>
          <c:spPr/>
          <c:txPr>
            <a:bodyPr/>
            <a:lstStyle/>
            <a:p>
              <a:pPr>
                <a:defRPr sz="1200" b="1"/>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9"/>
        <c:spPr>
          <a:solidFill>
            <a:srgbClr val="FFC000"/>
          </a:solidFill>
          <a:ln>
            <a:solidFill>
              <a:sysClr val="windowText" lastClr="000000"/>
            </a:solidFill>
          </a:ln>
        </c:spPr>
        <c:marker>
          <c:symbol val="none"/>
        </c:marker>
        <c:dLbl>
          <c:idx val="0"/>
          <c:delete val="1"/>
          <c:extLst>
            <c:ext xmlns:c15="http://schemas.microsoft.com/office/drawing/2012/chart" uri="{CE6537A1-D6FC-4f65-9D91-7224C49458BB}"/>
          </c:extLst>
        </c:dLbl>
      </c:pivotFmt>
      <c:pivotFmt>
        <c:idx val="10"/>
        <c:spPr>
          <a:solidFill>
            <a:srgbClr val="C00000"/>
          </a:solidFill>
          <a:ln>
            <a:solidFill>
              <a:sysClr val="windowText" lastClr="000000"/>
            </a:solidFill>
          </a:ln>
        </c:spPr>
        <c:marker>
          <c:symbol val="none"/>
        </c:marker>
        <c:dLbl>
          <c:idx val="0"/>
          <c:delete val="1"/>
          <c:extLst>
            <c:ext xmlns:c15="http://schemas.microsoft.com/office/drawing/2012/chart" uri="{CE6537A1-D6FC-4f65-9D91-7224C49458BB}"/>
          </c:extLst>
        </c:dLbl>
      </c:pivotFmt>
    </c:pivotFmts>
    <c:plotArea>
      <c:layout>
        <c:manualLayout>
          <c:layoutTarget val="inner"/>
          <c:xMode val="edge"/>
          <c:yMode val="edge"/>
          <c:x val="6.7590900238854404E-2"/>
          <c:y val="0.12680074716410533"/>
          <c:w val="0.91628230366376107"/>
          <c:h val="0.72199786319854375"/>
        </c:manualLayout>
      </c:layout>
      <c:barChart>
        <c:barDir val="col"/>
        <c:grouping val="stacked"/>
        <c:varyColors val="0"/>
        <c:ser>
          <c:idx val="0"/>
          <c:order val="0"/>
          <c:tx>
            <c:strRef>
              <c:f>'Chart Data'!$B$3:$B$4</c:f>
              <c:strCache>
                <c:ptCount val="1"/>
                <c:pt idx="0">
                  <c:v>Green</c:v>
                </c:pt>
              </c:strCache>
            </c:strRef>
          </c:tx>
          <c:spPr>
            <a:solidFill>
              <a:srgbClr val="008000"/>
            </a:solidFill>
            <a:ln>
              <a:solidFill>
                <a:schemeClr val="tx1"/>
              </a:solidFill>
            </a:ln>
          </c:spPr>
          <c:invertIfNegative val="0"/>
          <c:dLbls>
            <c:spPr/>
            <c:txPr>
              <a:bodyPr/>
              <a:lstStyle/>
              <a:p>
                <a:pPr>
                  <a:defRPr sz="1200" b="1">
                    <a:solidFill>
                      <a:schemeClr val="bg1"/>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'Chart Data'!$A$5:$A$9</c:f>
              <c:strCache>
                <c:ptCount val="4"/>
                <c:pt idx="0">
                  <c:v>Labor</c:v>
                </c:pt>
                <c:pt idx="1">
                  <c:v>Tech</c:v>
                </c:pt>
                <c:pt idx="2">
                  <c:v>Government</c:v>
                </c:pt>
                <c:pt idx="3">
                  <c:v>(blank)</c:v>
                </c:pt>
              </c:strCache>
            </c:strRef>
          </c:cat>
          <c:val>
            <c:numRef>
              <c:f>'Chart Data'!$B$5:$B$9</c:f>
              <c:numCache>
                <c:formatCode>General</c:formatCode>
                <c:ptCount val="4"/>
                <c:pt idx="0">
                  <c:v>1</c:v>
                </c:pt>
                <c:pt idx="2">
                  <c:v>1</c:v>
                </c:pt>
              </c:numCache>
            </c:numRef>
          </c:val>
          <c:extLst>
            <c:ext xmlns:c16="http://schemas.microsoft.com/office/drawing/2014/chart" uri="{C3380CC4-5D6E-409C-BE32-E72D297353CC}">
              <c16:uniqueId val="{00000000-9DAD-47D8-977E-43A3E837A7F5}"/>
            </c:ext>
          </c:extLst>
        </c:ser>
        <c:ser>
          <c:idx val="1"/>
          <c:order val="1"/>
          <c:tx>
            <c:strRef>
              <c:f>'Chart Data'!$C$3:$C$4</c:f>
              <c:strCache>
                <c:ptCount val="1"/>
                <c:pt idx="0">
                  <c:v>Yellow</c:v>
                </c:pt>
              </c:strCache>
            </c:strRef>
          </c:tx>
          <c:spPr>
            <a:solidFill>
              <a:srgbClr val="FFC000"/>
            </a:solidFill>
            <a:ln>
              <a:solidFill>
                <a:sysClr val="windowText" lastClr="000000"/>
              </a:solidFill>
            </a:ln>
          </c:spPr>
          <c:invertIfNegative val="0"/>
          <c:cat>
            <c:strRef>
              <c:f>'Chart Data'!$A$5:$A$9</c:f>
              <c:strCache>
                <c:ptCount val="4"/>
                <c:pt idx="0">
                  <c:v>Labor</c:v>
                </c:pt>
                <c:pt idx="1">
                  <c:v>Tech</c:v>
                </c:pt>
                <c:pt idx="2">
                  <c:v>Government</c:v>
                </c:pt>
                <c:pt idx="3">
                  <c:v>(blank)</c:v>
                </c:pt>
              </c:strCache>
            </c:strRef>
          </c:cat>
          <c:val>
            <c:numRef>
              <c:f>'Chart Data'!$C$5:$C$9</c:f>
              <c:numCache>
                <c:formatCode>General</c:formatCode>
                <c:ptCount val="4"/>
                <c:pt idx="0">
                  <c:v>1</c:v>
                </c:pt>
                <c:pt idx="1">
                  <c:v>3</c:v>
                </c:pt>
              </c:numCache>
            </c:numRef>
          </c:val>
          <c:extLst>
            <c:ext xmlns:c16="http://schemas.microsoft.com/office/drawing/2014/chart" uri="{C3380CC4-5D6E-409C-BE32-E72D297353CC}">
              <c16:uniqueId val="{00000001-9DAD-47D8-977E-43A3E837A7F5}"/>
            </c:ext>
          </c:extLst>
        </c:ser>
        <c:ser>
          <c:idx val="2"/>
          <c:order val="2"/>
          <c:tx>
            <c:strRef>
              <c:f>'Chart Data'!$D$3:$D$4</c:f>
              <c:strCache>
                <c:ptCount val="1"/>
                <c:pt idx="0">
                  <c:v>RED</c:v>
                </c:pt>
              </c:strCache>
            </c:strRef>
          </c:tx>
          <c:spPr>
            <a:solidFill>
              <a:srgbClr val="C00000"/>
            </a:solidFill>
            <a:ln>
              <a:solidFill>
                <a:sysClr val="windowText" lastClr="000000"/>
              </a:solidFill>
            </a:ln>
          </c:spPr>
          <c:invertIfNegative val="0"/>
          <c:cat>
            <c:strRef>
              <c:f>'Chart Data'!$A$5:$A$9</c:f>
              <c:strCache>
                <c:ptCount val="4"/>
                <c:pt idx="0">
                  <c:v>Labor</c:v>
                </c:pt>
                <c:pt idx="1">
                  <c:v>Tech</c:v>
                </c:pt>
                <c:pt idx="2">
                  <c:v>Government</c:v>
                </c:pt>
                <c:pt idx="3">
                  <c:v>(blank)</c:v>
                </c:pt>
              </c:strCache>
            </c:strRef>
          </c:cat>
          <c:val>
            <c:numRef>
              <c:f>'Chart Data'!$D$5:$D$9</c:f>
              <c:numCache>
                <c:formatCode>General</c:formatCode>
                <c:ptCount val="4"/>
                <c:pt idx="0">
                  <c:v>1</c:v>
                </c:pt>
              </c:numCache>
            </c:numRef>
          </c:val>
          <c:extLst>
            <c:ext xmlns:c16="http://schemas.microsoft.com/office/drawing/2014/chart" uri="{C3380CC4-5D6E-409C-BE32-E72D297353CC}">
              <c16:uniqueId val="{00000002-9DAD-47D8-977E-43A3E837A7F5}"/>
            </c:ext>
          </c:extLst>
        </c:ser>
        <c:dLbls>
          <c:showLegendKey val="0"/>
          <c:showVal val="0"/>
          <c:showCatName val="0"/>
          <c:showSerName val="0"/>
          <c:showPercent val="0"/>
          <c:showBubbleSize val="0"/>
        </c:dLbls>
        <c:gapWidth val="55"/>
        <c:overlap val="100"/>
        <c:axId val="821387840"/>
        <c:axId val="821384576"/>
      </c:barChart>
      <c:catAx>
        <c:axId val="821387840"/>
        <c:scaling>
          <c:orientation val="minMax"/>
        </c:scaling>
        <c:delete val="0"/>
        <c:axPos val="b"/>
        <c:numFmt formatCode="General" sourceLinked="0"/>
        <c:majorTickMark val="none"/>
        <c:minorTickMark val="none"/>
        <c:tickLblPos val="nextTo"/>
        <c:txPr>
          <a:bodyPr/>
          <a:lstStyle/>
          <a:p>
            <a:pPr>
              <a:defRPr sz="1200" b="1"/>
            </a:pPr>
            <a:endParaRPr lang="en-US"/>
          </a:p>
        </c:txPr>
        <c:crossAx val="821384576"/>
        <c:crosses val="autoZero"/>
        <c:auto val="1"/>
        <c:lblAlgn val="ctr"/>
        <c:lblOffset val="100"/>
        <c:noMultiLvlLbl val="0"/>
      </c:catAx>
      <c:valAx>
        <c:axId val="821384576"/>
        <c:scaling>
          <c:orientation val="minMax"/>
        </c:scaling>
        <c:delete val="0"/>
        <c:axPos val="l"/>
        <c:majorGridlines/>
        <c:numFmt formatCode="General" sourceLinked="1"/>
        <c:majorTickMark val="none"/>
        <c:minorTickMark val="none"/>
        <c:tickLblPos val="nextTo"/>
        <c:txPr>
          <a:bodyPr/>
          <a:lstStyle/>
          <a:p>
            <a:pPr>
              <a:defRPr sz="1600"/>
            </a:pPr>
            <a:endParaRPr lang="en-US"/>
          </a:p>
        </c:txPr>
        <c:crossAx val="821387840"/>
        <c:crosses val="autoZero"/>
        <c:crossBetween val="between"/>
      </c:valAx>
    </c:plotArea>
    <c:legend>
      <c:legendPos val="b"/>
      <c:overlay val="0"/>
    </c:legend>
    <c:plotVisOnly val="1"/>
    <c:dispBlanksAs val="gap"/>
    <c:showDLblsOverMax val="0"/>
  </c:chart>
</c:chartSpace>
</file>

<file path=xl/chart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600-000000000000}">
  <sheetPr/>
  <sheetViews>
    <sheetView zoomScale="93" workbookViewId="0" zoomToFit="1"/>
  </sheetViews>
  <pageMargins left="0.7" right="0.7" top="0.75" bottom="0.75" header="0.3" footer="0.3"/>
  <drawing r:id="rId1"/>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absoluteAnchor>
    <xdr:pos x="0" y="0"/>
    <xdr:ext cx="8662601" cy="6281351"/>
    <xdr:graphicFrame macro="">
      <xdr:nvGraphicFramePr>
        <xdr:cNvPr id="2" name="Chart 1">
          <a:extLst>
            <a:ext uri="{FF2B5EF4-FFF2-40B4-BE49-F238E27FC236}">
              <a16:creationId xmlns:a16="http://schemas.microsoft.com/office/drawing/2014/main" id="{00000000-0008-0000-06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xdr:twoCellAnchor>
    <xdr:from>
      <xdr:col>1</xdr:col>
      <xdr:colOff>28575</xdr:colOff>
      <xdr:row>7</xdr:row>
      <xdr:rowOff>38100</xdr:rowOff>
    </xdr:from>
    <xdr:to>
      <xdr:col>12</xdr:col>
      <xdr:colOff>428625</xdr:colOff>
      <xdr:row>17</xdr:row>
      <xdr:rowOff>76200</xdr:rowOff>
    </xdr:to>
    <xdr:sp macro="" textlink="">
      <xdr:nvSpPr>
        <xdr:cNvPr id="2049" name="Text Box 1">
          <a:extLst>
            <a:ext uri="{FF2B5EF4-FFF2-40B4-BE49-F238E27FC236}">
              <a16:creationId xmlns:a16="http://schemas.microsoft.com/office/drawing/2014/main" id="{00000000-0008-0000-0900-000001080000}"/>
            </a:ext>
          </a:extLst>
        </xdr:cNvPr>
        <xdr:cNvSpPr txBox="1">
          <a:spLocks noChangeArrowheads="1"/>
        </xdr:cNvSpPr>
      </xdr:nvSpPr>
      <xdr:spPr bwMode="auto">
        <a:xfrm>
          <a:off x="638175" y="1171575"/>
          <a:ext cx="7105650" cy="1657350"/>
        </a:xfrm>
        <a:prstGeom prst="rect">
          <a:avLst/>
        </a:prstGeom>
        <a:solidFill>
          <a:srgbClr val="FFFFFF"/>
        </a:solidFill>
        <a:ln w="9525">
          <a:solidFill>
            <a:srgbClr val="000000"/>
          </a:solidFill>
          <a:miter lim="800000"/>
          <a:headEnd/>
          <a:tailEnd/>
        </a:ln>
      </xdr:spPr>
      <xdr:txBody>
        <a:bodyPr vertOverflow="clip" wrap="square" lIns="36576" tIns="32004" rIns="0" bIns="0" anchor="t" upright="1"/>
        <a:lstStyle/>
        <a:p>
          <a:pPr algn="l" rtl="0">
            <a:defRPr sz="1000"/>
          </a:pPr>
          <a:r>
            <a:rPr lang="en-US" sz="1600" b="0" i="0" strike="noStrike">
              <a:solidFill>
                <a:srgbClr val="000000"/>
              </a:solidFill>
              <a:latin typeface="Arial"/>
              <a:cs typeface="Arial"/>
            </a:rPr>
            <a:t>High = 5</a:t>
          </a:r>
        </a:p>
        <a:p>
          <a:pPr algn="l" rtl="0">
            <a:defRPr sz="1000"/>
          </a:pPr>
          <a:r>
            <a:rPr lang="en-US" sz="1600" b="0" i="0" strike="noStrike">
              <a:solidFill>
                <a:srgbClr val="000000"/>
              </a:solidFill>
              <a:latin typeface="Arial"/>
              <a:cs typeface="Arial"/>
            </a:rPr>
            <a:t>Medium = 3</a:t>
          </a:r>
        </a:p>
        <a:p>
          <a:pPr algn="l" rtl="0">
            <a:defRPr sz="1000"/>
          </a:pPr>
          <a:r>
            <a:rPr lang="en-US" sz="1600" b="0" i="0" strike="noStrike">
              <a:solidFill>
                <a:srgbClr val="000000"/>
              </a:solidFill>
              <a:latin typeface="Arial"/>
              <a:cs typeface="Arial"/>
            </a:rPr>
            <a:t>Low = 1</a:t>
          </a:r>
        </a:p>
        <a:p>
          <a:pPr algn="l" rtl="0">
            <a:defRPr sz="1000"/>
          </a:pPr>
          <a:endParaRPr lang="en-US" sz="1600" b="0" i="0" strike="noStrike">
            <a:solidFill>
              <a:srgbClr val="000000"/>
            </a:solidFill>
            <a:latin typeface="Arial"/>
            <a:cs typeface="Arial"/>
          </a:endParaRPr>
        </a:p>
        <a:p>
          <a:pPr algn="l" rtl="0">
            <a:defRPr sz="1000"/>
          </a:pPr>
          <a:r>
            <a:rPr lang="en-US" sz="1600" b="1" i="0" strike="noStrike">
              <a:solidFill>
                <a:srgbClr val="000000"/>
              </a:solidFill>
              <a:latin typeface="Arial"/>
              <a:cs typeface="Arial"/>
            </a:rPr>
            <a:t>Total Score </a:t>
          </a:r>
          <a:r>
            <a:rPr lang="en-US" sz="1600" b="0" i="0" strike="noStrike">
              <a:solidFill>
                <a:srgbClr val="000000"/>
              </a:solidFill>
              <a:latin typeface="Arial"/>
              <a:cs typeface="Arial"/>
            </a:rPr>
            <a:t>= (Schedule + Cost + Quality + Safety + Scope) </a:t>
          </a:r>
          <a:r>
            <a:rPr lang="en-US" sz="1600" b="1" i="0" strike="noStrike">
              <a:solidFill>
                <a:srgbClr val="000000"/>
              </a:solidFill>
              <a:latin typeface="Arial"/>
              <a:cs typeface="Arial"/>
            </a:rPr>
            <a:t>x</a:t>
          </a:r>
          <a:r>
            <a:rPr lang="en-US" sz="1600" b="0" i="0" strike="noStrike">
              <a:solidFill>
                <a:srgbClr val="000000"/>
              </a:solidFill>
              <a:latin typeface="Arial"/>
              <a:cs typeface="Arial"/>
            </a:rPr>
            <a:t> Likelihood</a:t>
          </a:r>
        </a:p>
        <a:p>
          <a:pPr algn="l" rtl="0">
            <a:defRPr sz="1000"/>
          </a:pPr>
          <a:endParaRPr lang="en-US" sz="1600" b="0" i="0" strike="noStrike">
            <a:solidFill>
              <a:srgbClr val="000000"/>
            </a:solidFill>
            <a:latin typeface="Arial"/>
            <a:cs typeface="Arial"/>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171450</xdr:colOff>
      <xdr:row>1</xdr:row>
      <xdr:rowOff>0</xdr:rowOff>
    </xdr:from>
    <xdr:to>
      <xdr:col>12</xdr:col>
      <xdr:colOff>76200</xdr:colOff>
      <xdr:row>36</xdr:row>
      <xdr:rowOff>104775</xdr:rowOff>
    </xdr:to>
    <xdr:sp macro="" textlink="">
      <xdr:nvSpPr>
        <xdr:cNvPr id="4097" name="Text Box 1">
          <a:extLst>
            <a:ext uri="{FF2B5EF4-FFF2-40B4-BE49-F238E27FC236}">
              <a16:creationId xmlns:a16="http://schemas.microsoft.com/office/drawing/2014/main" id="{00000000-0008-0000-0A00-000001100000}"/>
            </a:ext>
          </a:extLst>
        </xdr:cNvPr>
        <xdr:cNvSpPr txBox="1">
          <a:spLocks noChangeArrowheads="1"/>
        </xdr:cNvSpPr>
      </xdr:nvSpPr>
      <xdr:spPr bwMode="auto">
        <a:xfrm>
          <a:off x="171450" y="161925"/>
          <a:ext cx="7219950" cy="5772150"/>
        </a:xfrm>
        <a:prstGeom prst="rect">
          <a:avLst/>
        </a:prstGeom>
        <a:noFill/>
        <a:ln w="9525">
          <a:noFill/>
          <a:miter lim="800000"/>
          <a:headEnd/>
          <a:tailEnd/>
        </a:ln>
      </xdr:spPr>
      <xdr:txBody>
        <a:bodyPr vertOverflow="clip" wrap="square" lIns="91440" tIns="45720" rIns="91440" bIns="45720" anchor="t" upright="1"/>
        <a:lstStyle/>
        <a:p>
          <a:pPr algn="l" rtl="0">
            <a:defRPr sz="1000"/>
          </a:pPr>
          <a:r>
            <a:rPr lang="en-US" sz="1800" b="0" i="0" strike="noStrike">
              <a:solidFill>
                <a:srgbClr val="000000"/>
              </a:solidFill>
              <a:latin typeface="Arial"/>
              <a:cs typeface="Arial"/>
            </a:rPr>
            <a:t>Components of a Risk</a:t>
          </a:r>
        </a:p>
        <a:p>
          <a:pPr algn="l" rtl="0">
            <a:defRPr sz="1000"/>
          </a:pPr>
          <a:endParaRPr lang="en-US" sz="1800" b="0" i="0" strike="noStrike">
            <a:solidFill>
              <a:srgbClr val="000000"/>
            </a:solidFill>
            <a:latin typeface="Arial"/>
            <a:cs typeface="Arial"/>
          </a:endParaRPr>
        </a:p>
        <a:p>
          <a:pPr algn="l" rtl="0">
            <a:defRPr sz="1000"/>
          </a:pPr>
          <a:r>
            <a:rPr lang="en-US" sz="1400" b="0" i="0" strike="noStrike">
              <a:solidFill>
                <a:srgbClr val="000000"/>
              </a:solidFill>
              <a:latin typeface="Arial"/>
              <a:cs typeface="Arial"/>
            </a:rPr>
            <a:t>•A </a:t>
          </a:r>
          <a:r>
            <a:rPr lang="en-US" sz="1400" b="0" i="0" strike="noStrike">
              <a:solidFill>
                <a:srgbClr val="000000"/>
              </a:solidFill>
              <a:latin typeface="Arial Black"/>
            </a:rPr>
            <a:t>Source</a:t>
          </a:r>
          <a:r>
            <a:rPr lang="en-US" sz="1400" b="0" i="0" strike="noStrike">
              <a:solidFill>
                <a:srgbClr val="000000"/>
              </a:solidFill>
              <a:latin typeface="Arial"/>
              <a:cs typeface="Arial"/>
            </a:rPr>
            <a:t> of a risk or hazard – the thing which has the potential to harm or assist e.g. a dangerous chemical, competitors, government.</a:t>
          </a:r>
        </a:p>
        <a:p>
          <a:pPr algn="l" rtl="0">
            <a:defRPr sz="1000"/>
          </a:pPr>
          <a:endParaRPr lang="en-US" sz="400" b="0" i="0" strike="noStrike">
            <a:solidFill>
              <a:srgbClr val="000000"/>
            </a:solidFill>
            <a:latin typeface="Arial"/>
            <a:cs typeface="Arial"/>
          </a:endParaRPr>
        </a:p>
        <a:p>
          <a:pPr algn="l" rtl="0">
            <a:defRPr sz="1000"/>
          </a:pPr>
          <a:r>
            <a:rPr lang="en-US" sz="1400" b="0" i="0" strike="noStrike">
              <a:solidFill>
                <a:srgbClr val="000000"/>
              </a:solidFill>
              <a:latin typeface="Arial"/>
              <a:cs typeface="Arial"/>
            </a:rPr>
            <a:t>•An </a:t>
          </a:r>
          <a:r>
            <a:rPr lang="en-US" sz="1400" b="0" i="0" strike="noStrike">
              <a:solidFill>
                <a:srgbClr val="000000"/>
              </a:solidFill>
              <a:latin typeface="Arial Black"/>
            </a:rPr>
            <a:t>Event or Incident</a:t>
          </a:r>
          <a:r>
            <a:rPr lang="en-US" sz="1400" b="0" i="0" strike="noStrike">
              <a:solidFill>
                <a:srgbClr val="000000"/>
              </a:solidFill>
              <a:latin typeface="Arial"/>
              <a:cs typeface="Arial"/>
            </a:rPr>
            <a:t> – Something that occurs such that the source of risk has the impact concerned e.g. a leak, competitor expands into or leaves your market, new or revised regulations, or some level of observation reaching a particular trigger level.</a:t>
          </a:r>
        </a:p>
        <a:p>
          <a:pPr algn="l" rtl="0">
            <a:defRPr sz="1000"/>
          </a:pPr>
          <a:endParaRPr lang="en-US" sz="400" b="0" i="0" strike="noStrike">
            <a:solidFill>
              <a:srgbClr val="000000"/>
            </a:solidFill>
            <a:latin typeface="Arial"/>
            <a:cs typeface="Arial"/>
          </a:endParaRPr>
        </a:p>
        <a:p>
          <a:pPr algn="l" rtl="0">
            <a:defRPr sz="1000"/>
          </a:pPr>
          <a:r>
            <a:rPr lang="en-US" sz="1400" b="0" i="0" strike="noStrike">
              <a:solidFill>
                <a:srgbClr val="000000"/>
              </a:solidFill>
              <a:latin typeface="Arial"/>
              <a:cs typeface="Arial"/>
            </a:rPr>
            <a:t>•A </a:t>
          </a:r>
          <a:r>
            <a:rPr lang="en-US" sz="1400" b="0" i="0" strike="noStrike">
              <a:solidFill>
                <a:srgbClr val="000000"/>
              </a:solidFill>
              <a:latin typeface="Arial Black"/>
            </a:rPr>
            <a:t>Consequence</a:t>
          </a:r>
          <a:r>
            <a:rPr lang="en-US" sz="1400" b="0" i="0" strike="noStrike">
              <a:solidFill>
                <a:srgbClr val="000000"/>
              </a:solidFill>
              <a:latin typeface="Arial"/>
              <a:cs typeface="Arial"/>
            </a:rPr>
            <a:t>, outcome or impact on a range of stakeholders or assets e.g. environmental damage, loss or increase of market/profits, regulations increase or decreased competitiveness</a:t>
          </a:r>
        </a:p>
        <a:p>
          <a:pPr algn="l" rtl="0">
            <a:defRPr sz="1000"/>
          </a:pPr>
          <a:endParaRPr lang="en-US" sz="400" b="0" i="0" strike="noStrike">
            <a:solidFill>
              <a:srgbClr val="000000"/>
            </a:solidFill>
            <a:latin typeface="Arial"/>
            <a:cs typeface="Arial"/>
          </a:endParaRPr>
        </a:p>
        <a:p>
          <a:pPr algn="l" rtl="0">
            <a:defRPr sz="1000"/>
          </a:pPr>
          <a:r>
            <a:rPr lang="en-US" sz="1400" b="0" i="0" strike="noStrike">
              <a:solidFill>
                <a:srgbClr val="000000"/>
              </a:solidFill>
              <a:latin typeface="Arial"/>
              <a:cs typeface="Arial"/>
            </a:rPr>
            <a:t>•A </a:t>
          </a:r>
          <a:r>
            <a:rPr lang="en-US" sz="1400" b="0" i="0" strike="noStrike">
              <a:solidFill>
                <a:srgbClr val="000000"/>
              </a:solidFill>
              <a:latin typeface="Arial Black"/>
            </a:rPr>
            <a:t>Cause</a:t>
          </a:r>
          <a:r>
            <a:rPr lang="en-US" sz="1400" b="0" i="0" strike="noStrike">
              <a:solidFill>
                <a:srgbClr val="000000"/>
              </a:solidFill>
              <a:latin typeface="Arial"/>
              <a:cs typeface="Arial"/>
            </a:rPr>
            <a:t> (what and why) for the presence of the hazard or the event occurring e.g. design, human intervention, funding, prediction or failure to predict competitor activity, failure to or expansion of market presence</a:t>
          </a:r>
        </a:p>
        <a:p>
          <a:pPr algn="l" rtl="0">
            <a:defRPr sz="1000"/>
          </a:pPr>
          <a:endParaRPr lang="en-US" sz="400" b="0" i="0" strike="noStrike">
            <a:solidFill>
              <a:srgbClr val="000000"/>
            </a:solidFill>
            <a:latin typeface="Arial"/>
            <a:cs typeface="Arial"/>
          </a:endParaRPr>
        </a:p>
        <a:p>
          <a:pPr algn="l" rtl="0">
            <a:defRPr sz="1000"/>
          </a:pPr>
          <a:r>
            <a:rPr lang="en-US" sz="1400" b="0" i="0" strike="noStrike">
              <a:solidFill>
                <a:srgbClr val="000000"/>
              </a:solidFill>
              <a:latin typeface="Arial Black"/>
            </a:rPr>
            <a:t>•Controls</a:t>
          </a:r>
          <a:r>
            <a:rPr lang="en-US" sz="1400" b="0" i="0" strike="noStrike">
              <a:solidFill>
                <a:srgbClr val="000000"/>
              </a:solidFill>
              <a:latin typeface="Arial"/>
              <a:cs typeface="Arial"/>
            </a:rPr>
            <a:t> and their level of effectiveness e.g. detection systems, clean up systems, policies, security, training, and market research.</a:t>
          </a:r>
        </a:p>
        <a:p>
          <a:pPr algn="l" rtl="0">
            <a:defRPr sz="1000"/>
          </a:pPr>
          <a:endParaRPr lang="en-US" sz="400" b="0" i="0" strike="noStrike">
            <a:solidFill>
              <a:srgbClr val="000000"/>
            </a:solidFill>
            <a:latin typeface="Arial"/>
            <a:cs typeface="Arial"/>
          </a:endParaRPr>
        </a:p>
        <a:p>
          <a:pPr algn="l" rtl="0">
            <a:defRPr sz="1000"/>
          </a:pPr>
          <a:r>
            <a:rPr lang="en-US" sz="1400" b="0" i="0" strike="noStrike">
              <a:solidFill>
                <a:srgbClr val="000000"/>
              </a:solidFill>
              <a:latin typeface="Arial Black"/>
            </a:rPr>
            <a:t>•When</a:t>
          </a:r>
          <a:r>
            <a:rPr lang="en-US" sz="1400" b="0" i="0" strike="noStrike">
              <a:solidFill>
                <a:srgbClr val="000000"/>
              </a:solidFill>
              <a:latin typeface="Arial"/>
              <a:cs typeface="Arial"/>
            </a:rPr>
            <a:t> could the risk occur and </a:t>
          </a:r>
          <a:r>
            <a:rPr lang="en-US" sz="1400" b="0" i="0" strike="noStrike">
              <a:solidFill>
                <a:srgbClr val="000000"/>
              </a:solidFill>
              <a:latin typeface="Arial Black"/>
            </a:rPr>
            <a:t>Where</a:t>
          </a:r>
          <a:r>
            <a:rPr lang="en-US" sz="1400" b="0" i="0" strike="noStrike">
              <a:solidFill>
                <a:srgbClr val="000000"/>
              </a:solidFill>
              <a:latin typeface="Arial"/>
              <a:cs typeface="Arial"/>
            </a:rPr>
            <a:t> would it occur.</a:t>
          </a:r>
        </a:p>
        <a:p>
          <a:pPr algn="l" rtl="0">
            <a:defRPr sz="1000"/>
          </a:pPr>
          <a:endParaRPr lang="en-US" sz="1400" b="0" i="0" strike="noStrike">
            <a:solidFill>
              <a:srgbClr val="000000"/>
            </a:solidFill>
            <a:latin typeface="Arial"/>
            <a:cs typeface="Arial"/>
          </a:endParaRPr>
        </a:p>
        <a:p>
          <a:pPr algn="l" rtl="0">
            <a:defRPr sz="1000"/>
          </a:pPr>
          <a:endParaRPr lang="en-US" sz="1200" b="0" i="0" strike="noStrike">
            <a:solidFill>
              <a:srgbClr val="000000"/>
            </a:solidFill>
            <a:latin typeface="Arial"/>
            <a:cs typeface="Arial"/>
          </a:endParaRPr>
        </a:p>
        <a:p>
          <a:pPr algn="l" rtl="0">
            <a:defRPr sz="1000"/>
          </a:pPr>
          <a:endParaRPr lang="en-US" sz="1200" b="0" i="0" strike="noStrike">
            <a:solidFill>
              <a:srgbClr val="000000"/>
            </a:solidFill>
            <a:latin typeface="Arial"/>
            <a:cs typeface="Aria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1</xdr:colOff>
      <xdr:row>3</xdr:row>
      <xdr:rowOff>1225771</xdr:rowOff>
    </xdr:from>
    <xdr:to>
      <xdr:col>2</xdr:col>
      <xdr:colOff>266139</xdr:colOff>
      <xdr:row>3</xdr:row>
      <xdr:rowOff>1226337</xdr:rowOff>
    </xdr:to>
    <xdr:cxnSp macro="">
      <xdr:nvCxnSpPr>
        <xdr:cNvPr id="3" name="Elbow Connector 234">
          <a:extLst>
            <a:ext uri="{FF2B5EF4-FFF2-40B4-BE49-F238E27FC236}">
              <a16:creationId xmlns:a16="http://schemas.microsoft.com/office/drawing/2014/main" id="{00000000-0008-0000-0D00-000003000000}"/>
            </a:ext>
          </a:extLst>
        </xdr:cNvPr>
        <xdr:cNvCxnSpPr>
          <a:stCxn id="4" idx="3"/>
          <a:endCxn id="5" idx="1"/>
        </xdr:cNvCxnSpPr>
      </xdr:nvCxnSpPr>
      <xdr:spPr>
        <a:xfrm flipV="1">
          <a:off x="2274095" y="1975865"/>
          <a:ext cx="266138" cy="566"/>
        </a:xfrm>
        <a:prstGeom prst="bentConnector3">
          <a:avLst>
            <a:gd name="adj1" fmla="val 50000"/>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47626</xdr:colOff>
      <xdr:row>3</xdr:row>
      <xdr:rowOff>964399</xdr:rowOff>
    </xdr:from>
    <xdr:to>
      <xdr:col>2</xdr:col>
      <xdr:colOff>1</xdr:colOff>
      <xdr:row>3</xdr:row>
      <xdr:rowOff>1488274</xdr:rowOff>
    </xdr:to>
    <xdr:sp macro="" textlink="">
      <xdr:nvSpPr>
        <xdr:cNvPr id="4" name="Rounded Rectangle 3">
          <a:extLst>
            <a:ext uri="{FF2B5EF4-FFF2-40B4-BE49-F238E27FC236}">
              <a16:creationId xmlns:a16="http://schemas.microsoft.com/office/drawing/2014/main" id="{00000000-0008-0000-0D00-000004000000}"/>
            </a:ext>
          </a:extLst>
        </xdr:cNvPr>
        <xdr:cNvSpPr/>
      </xdr:nvSpPr>
      <xdr:spPr>
        <a:xfrm>
          <a:off x="1428751" y="1714493"/>
          <a:ext cx="845344" cy="523875"/>
        </a:xfrm>
        <a:prstGeom prst="roundRect">
          <a:avLst>
            <a:gd name="adj" fmla="val 50000"/>
          </a:avLst>
        </a:prstGeom>
        <a:solidFill>
          <a:schemeClr val="bg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wrap="square" rtlCol="0" anchor="ctr"/>
        <a:lstStyle/>
        <a:p>
          <a:pPr marL="0" indent="0" algn="ctr"/>
          <a:r>
            <a:rPr lang="en-US" sz="1200">
              <a:solidFill>
                <a:schemeClr val="dk1"/>
              </a:solidFill>
              <a:latin typeface="+mn-lt"/>
              <a:ea typeface="+mn-ea"/>
              <a:cs typeface="+mn-cs"/>
            </a:rPr>
            <a:t>Begin Process</a:t>
          </a:r>
        </a:p>
      </xdr:txBody>
    </xdr:sp>
    <xdr:clientData/>
  </xdr:twoCellAnchor>
  <xdr:twoCellAnchor>
    <xdr:from>
      <xdr:col>2</xdr:col>
      <xdr:colOff>266139</xdr:colOff>
      <xdr:row>3</xdr:row>
      <xdr:rowOff>903735</xdr:rowOff>
    </xdr:from>
    <xdr:to>
      <xdr:col>3</xdr:col>
      <xdr:colOff>381004</xdr:colOff>
      <xdr:row>3</xdr:row>
      <xdr:rowOff>1547807</xdr:rowOff>
    </xdr:to>
    <xdr:sp macro="" textlink="">
      <xdr:nvSpPr>
        <xdr:cNvPr id="5" name="TextBox 4">
          <a:extLst>
            <a:ext uri="{FF2B5EF4-FFF2-40B4-BE49-F238E27FC236}">
              <a16:creationId xmlns:a16="http://schemas.microsoft.com/office/drawing/2014/main" id="{00000000-0008-0000-0D00-000005000000}"/>
            </a:ext>
          </a:extLst>
        </xdr:cNvPr>
        <xdr:cNvSpPr txBox="1"/>
      </xdr:nvSpPr>
      <xdr:spPr>
        <a:xfrm>
          <a:off x="2540233" y="1653829"/>
          <a:ext cx="995927" cy="644072"/>
        </a:xfrm>
        <a:prstGeom prst="rect">
          <a:avLst/>
        </a:prstGeom>
        <a:solidFill>
          <a:schemeClr val="bg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wrap="square" rtlCol="0" anchor="ctr"/>
        <a:lstStyle/>
        <a:p>
          <a:pPr marL="0" indent="0" algn="ctr"/>
          <a:r>
            <a:rPr lang="en-US" sz="1200">
              <a:solidFill>
                <a:schemeClr val="dk1"/>
              </a:solidFill>
              <a:latin typeface="+mn-lt"/>
              <a:ea typeface="+mn-ea"/>
              <a:cs typeface="+mn-cs"/>
            </a:rPr>
            <a:t>Identify Key Stakeholders</a:t>
          </a:r>
        </a:p>
      </xdr:txBody>
    </xdr:sp>
    <xdr:clientData/>
  </xdr:twoCellAnchor>
  <xdr:twoCellAnchor>
    <xdr:from>
      <xdr:col>10</xdr:col>
      <xdr:colOff>349446</xdr:colOff>
      <xdr:row>3</xdr:row>
      <xdr:rowOff>903735</xdr:rowOff>
    </xdr:from>
    <xdr:to>
      <xdr:col>12</xdr:col>
      <xdr:colOff>214280</xdr:colOff>
      <xdr:row>3</xdr:row>
      <xdr:rowOff>1547807</xdr:rowOff>
    </xdr:to>
    <xdr:sp macro="" textlink="">
      <xdr:nvSpPr>
        <xdr:cNvPr id="14" name="TextBox 13">
          <a:extLst>
            <a:ext uri="{FF2B5EF4-FFF2-40B4-BE49-F238E27FC236}">
              <a16:creationId xmlns:a16="http://schemas.microsoft.com/office/drawing/2014/main" id="{00000000-0008-0000-0D00-00000E000000}"/>
            </a:ext>
          </a:extLst>
        </xdr:cNvPr>
        <xdr:cNvSpPr txBox="1"/>
      </xdr:nvSpPr>
      <xdr:spPr>
        <a:xfrm>
          <a:off x="8302821" y="1653829"/>
          <a:ext cx="1079272" cy="644072"/>
        </a:xfrm>
        <a:prstGeom prst="rect">
          <a:avLst/>
        </a:prstGeom>
        <a:solidFill>
          <a:schemeClr val="bg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wrap="square" rtlCol="0" anchor="ctr"/>
        <a:lstStyle/>
        <a:p>
          <a:pPr marL="0" indent="0" algn="ctr"/>
          <a:r>
            <a:rPr lang="en-US" sz="1200">
              <a:solidFill>
                <a:schemeClr val="dk1"/>
              </a:solidFill>
              <a:latin typeface="+mn-lt"/>
              <a:ea typeface="+mn-ea"/>
              <a:cs typeface="+mn-cs"/>
            </a:rPr>
            <a:t>Plan and Schedule Risk Assessment</a:t>
          </a:r>
        </a:p>
      </xdr:txBody>
    </xdr:sp>
    <xdr:clientData/>
  </xdr:twoCellAnchor>
  <xdr:twoCellAnchor>
    <xdr:from>
      <xdr:col>10</xdr:col>
      <xdr:colOff>349486</xdr:colOff>
      <xdr:row>4</xdr:row>
      <xdr:rowOff>275869</xdr:rowOff>
    </xdr:from>
    <xdr:to>
      <xdr:col>12</xdr:col>
      <xdr:colOff>214320</xdr:colOff>
      <xdr:row>4</xdr:row>
      <xdr:rowOff>1154895</xdr:rowOff>
    </xdr:to>
    <xdr:sp macro="" textlink="">
      <xdr:nvSpPr>
        <xdr:cNvPr id="15" name="TextBox 14">
          <a:extLst>
            <a:ext uri="{FF2B5EF4-FFF2-40B4-BE49-F238E27FC236}">
              <a16:creationId xmlns:a16="http://schemas.microsoft.com/office/drawing/2014/main" id="{00000000-0008-0000-0D00-00000F000000}"/>
            </a:ext>
          </a:extLst>
        </xdr:cNvPr>
        <xdr:cNvSpPr txBox="1"/>
      </xdr:nvSpPr>
      <xdr:spPr>
        <a:xfrm>
          <a:off x="8302861" y="3192900"/>
          <a:ext cx="1079272" cy="879026"/>
        </a:xfrm>
        <a:prstGeom prst="rect">
          <a:avLst/>
        </a:prstGeom>
        <a:solidFill>
          <a:schemeClr val="bg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wrap="square" rtlCol="0" anchor="ctr"/>
        <a:lstStyle/>
        <a:p>
          <a:pPr marL="0" indent="0" algn="ctr"/>
          <a:r>
            <a:rPr lang="en-US" sz="1200">
              <a:solidFill>
                <a:schemeClr val="dk1"/>
              </a:solidFill>
              <a:latin typeface="+mn-lt"/>
              <a:ea typeface="+mn-ea"/>
              <a:cs typeface="+mn-cs"/>
            </a:rPr>
            <a:t>Conduct Risk Identification Session</a:t>
          </a:r>
        </a:p>
      </xdr:txBody>
    </xdr:sp>
    <xdr:clientData/>
  </xdr:twoCellAnchor>
  <xdr:twoCellAnchor>
    <xdr:from>
      <xdr:col>12</xdr:col>
      <xdr:colOff>488156</xdr:colOff>
      <xdr:row>4</xdr:row>
      <xdr:rowOff>273830</xdr:rowOff>
    </xdr:from>
    <xdr:to>
      <xdr:col>14</xdr:col>
      <xdr:colOff>488217</xdr:colOff>
      <xdr:row>4</xdr:row>
      <xdr:rowOff>1166799</xdr:rowOff>
    </xdr:to>
    <xdr:sp macro="" textlink="">
      <xdr:nvSpPr>
        <xdr:cNvPr id="16" name="TextBox 15">
          <a:extLst>
            <a:ext uri="{FF2B5EF4-FFF2-40B4-BE49-F238E27FC236}">
              <a16:creationId xmlns:a16="http://schemas.microsoft.com/office/drawing/2014/main" id="{00000000-0008-0000-0D00-000010000000}"/>
            </a:ext>
          </a:extLst>
        </xdr:cNvPr>
        <xdr:cNvSpPr txBox="1"/>
      </xdr:nvSpPr>
      <xdr:spPr>
        <a:xfrm>
          <a:off x="9655969" y="3190861"/>
          <a:ext cx="1214498" cy="892969"/>
        </a:xfrm>
        <a:prstGeom prst="rect">
          <a:avLst/>
        </a:prstGeom>
        <a:solidFill>
          <a:schemeClr val="bg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wrap="square" rtlCol="0" anchor="ctr"/>
        <a:lstStyle/>
        <a:p>
          <a:pPr marL="0" indent="0" algn="ctr"/>
          <a:r>
            <a:rPr lang="en-US" sz="1200">
              <a:solidFill>
                <a:schemeClr val="dk1"/>
              </a:solidFill>
              <a:latin typeface="+mn-lt"/>
              <a:ea typeface="+mn-ea"/>
              <a:cs typeface="+mn-cs"/>
            </a:rPr>
            <a:t>Conduct Risk Quantification Session</a:t>
          </a:r>
        </a:p>
      </xdr:txBody>
    </xdr:sp>
    <xdr:clientData/>
  </xdr:twoCellAnchor>
  <xdr:twoCellAnchor>
    <xdr:from>
      <xdr:col>3</xdr:col>
      <xdr:colOff>381004</xdr:colOff>
      <xdr:row>3</xdr:row>
      <xdr:rowOff>1225765</xdr:rowOff>
    </xdr:from>
    <xdr:to>
      <xdr:col>3</xdr:col>
      <xdr:colOff>647185</xdr:colOff>
      <xdr:row>3</xdr:row>
      <xdr:rowOff>1225771</xdr:rowOff>
    </xdr:to>
    <xdr:cxnSp macro="">
      <xdr:nvCxnSpPr>
        <xdr:cNvPr id="17" name="Elbow Connector 234">
          <a:extLst>
            <a:ext uri="{FF2B5EF4-FFF2-40B4-BE49-F238E27FC236}">
              <a16:creationId xmlns:a16="http://schemas.microsoft.com/office/drawing/2014/main" id="{00000000-0008-0000-0D00-000011000000}"/>
            </a:ext>
          </a:extLst>
        </xdr:cNvPr>
        <xdr:cNvCxnSpPr>
          <a:stCxn id="5" idx="3"/>
          <a:endCxn id="48" idx="1"/>
        </xdr:cNvCxnSpPr>
      </xdr:nvCxnSpPr>
      <xdr:spPr>
        <a:xfrm flipV="1">
          <a:off x="3536160" y="1975859"/>
          <a:ext cx="266181" cy="6"/>
        </a:xfrm>
        <a:prstGeom prst="bentConnector3">
          <a:avLst>
            <a:gd name="adj1" fmla="val 50000"/>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281864</xdr:colOff>
      <xdr:row>3</xdr:row>
      <xdr:rowOff>1547806</xdr:rowOff>
    </xdr:from>
    <xdr:to>
      <xdr:col>11</xdr:col>
      <xdr:colOff>281904</xdr:colOff>
      <xdr:row>4</xdr:row>
      <xdr:rowOff>275868</xdr:rowOff>
    </xdr:to>
    <xdr:cxnSp macro="">
      <xdr:nvCxnSpPr>
        <xdr:cNvPr id="18" name="Elbow Connector 234">
          <a:extLst>
            <a:ext uri="{FF2B5EF4-FFF2-40B4-BE49-F238E27FC236}">
              <a16:creationId xmlns:a16="http://schemas.microsoft.com/office/drawing/2014/main" id="{00000000-0008-0000-0D00-000012000000}"/>
            </a:ext>
          </a:extLst>
        </xdr:cNvPr>
        <xdr:cNvCxnSpPr>
          <a:stCxn id="14" idx="2"/>
          <a:endCxn id="15" idx="0"/>
        </xdr:cNvCxnSpPr>
      </xdr:nvCxnSpPr>
      <xdr:spPr>
        <a:xfrm rot="16200000" flipH="1">
          <a:off x="8394978" y="2745380"/>
          <a:ext cx="894999" cy="40"/>
        </a:xfrm>
        <a:prstGeom prst="bentConnector3">
          <a:avLst>
            <a:gd name="adj1" fmla="val 50000"/>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119069</xdr:colOff>
      <xdr:row>5</xdr:row>
      <xdr:rowOff>392906</xdr:rowOff>
    </xdr:from>
    <xdr:to>
      <xdr:col>15</xdr:col>
      <xdr:colOff>535838</xdr:colOff>
      <xdr:row>5</xdr:row>
      <xdr:rowOff>1201396</xdr:rowOff>
    </xdr:to>
    <xdr:sp macro="" textlink="">
      <xdr:nvSpPr>
        <xdr:cNvPr id="27" name="TextBox 26">
          <a:extLst>
            <a:ext uri="{FF2B5EF4-FFF2-40B4-BE49-F238E27FC236}">
              <a16:creationId xmlns:a16="http://schemas.microsoft.com/office/drawing/2014/main" id="{00000000-0008-0000-0D00-00001B000000}"/>
            </a:ext>
          </a:extLst>
        </xdr:cNvPr>
        <xdr:cNvSpPr txBox="1"/>
      </xdr:nvSpPr>
      <xdr:spPr>
        <a:xfrm>
          <a:off x="6024569" y="3952875"/>
          <a:ext cx="1023988" cy="808490"/>
        </a:xfrm>
        <a:prstGeom prst="rect">
          <a:avLst/>
        </a:prstGeom>
        <a:solidFill>
          <a:schemeClr val="bg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wrap="square" rtlCol="0" anchor="ctr"/>
        <a:lstStyle/>
        <a:p>
          <a:pPr marL="0" indent="0" algn="ctr"/>
          <a:r>
            <a:rPr lang="en-US" sz="1200">
              <a:solidFill>
                <a:schemeClr val="dk1"/>
              </a:solidFill>
              <a:latin typeface="+mn-lt"/>
              <a:ea typeface="+mn-ea"/>
              <a:cs typeface="+mn-cs"/>
            </a:rPr>
            <a:t>Develop Risk</a:t>
          </a:r>
          <a:r>
            <a:rPr lang="en-US" sz="1200" baseline="0">
              <a:solidFill>
                <a:schemeClr val="dk1"/>
              </a:solidFill>
              <a:latin typeface="+mn-lt"/>
              <a:ea typeface="+mn-ea"/>
              <a:cs typeface="+mn-cs"/>
            </a:rPr>
            <a:t> Response Strategy</a:t>
          </a:r>
          <a:endParaRPr lang="en-US" sz="1200">
            <a:solidFill>
              <a:schemeClr val="dk1"/>
            </a:solidFill>
            <a:latin typeface="+mn-lt"/>
            <a:ea typeface="+mn-ea"/>
            <a:cs typeface="+mn-cs"/>
          </a:endParaRPr>
        </a:p>
      </xdr:txBody>
    </xdr:sp>
    <xdr:clientData/>
  </xdr:twoCellAnchor>
  <xdr:twoCellAnchor>
    <xdr:from>
      <xdr:col>16</xdr:col>
      <xdr:colOff>99509</xdr:colOff>
      <xdr:row>5</xdr:row>
      <xdr:rowOff>384663</xdr:rowOff>
    </xdr:from>
    <xdr:to>
      <xdr:col>17</xdr:col>
      <xdr:colOff>571562</xdr:colOff>
      <xdr:row>5</xdr:row>
      <xdr:rowOff>1209637</xdr:rowOff>
    </xdr:to>
    <xdr:sp macro="" textlink="">
      <xdr:nvSpPr>
        <xdr:cNvPr id="28" name="TextBox 27">
          <a:extLst>
            <a:ext uri="{FF2B5EF4-FFF2-40B4-BE49-F238E27FC236}">
              <a16:creationId xmlns:a16="http://schemas.microsoft.com/office/drawing/2014/main" id="{00000000-0008-0000-0D00-00001C000000}"/>
            </a:ext>
          </a:extLst>
        </xdr:cNvPr>
        <xdr:cNvSpPr txBox="1"/>
      </xdr:nvSpPr>
      <xdr:spPr>
        <a:xfrm>
          <a:off x="7219447" y="3944632"/>
          <a:ext cx="1079271" cy="824974"/>
        </a:xfrm>
        <a:prstGeom prst="rect">
          <a:avLst/>
        </a:prstGeom>
        <a:solidFill>
          <a:schemeClr val="bg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wrap="square" rtlCol="0" anchor="ctr"/>
        <a:lstStyle/>
        <a:p>
          <a:pPr marL="0" indent="0" algn="ctr"/>
          <a:r>
            <a:rPr lang="en-US" sz="1200">
              <a:solidFill>
                <a:schemeClr val="dk1"/>
              </a:solidFill>
              <a:latin typeface="+mn-lt"/>
              <a:ea typeface="+mn-ea"/>
              <a:cs typeface="+mn-cs"/>
            </a:rPr>
            <a:t>Develop Contingency Plan</a:t>
          </a:r>
        </a:p>
      </xdr:txBody>
    </xdr:sp>
    <xdr:clientData/>
  </xdr:twoCellAnchor>
  <xdr:twoCellAnchor>
    <xdr:from>
      <xdr:col>13</xdr:col>
      <xdr:colOff>488186</xdr:colOff>
      <xdr:row>4</xdr:row>
      <xdr:rowOff>1166799</xdr:rowOff>
    </xdr:from>
    <xdr:to>
      <xdr:col>14</xdr:col>
      <xdr:colOff>119068</xdr:colOff>
      <xdr:row>5</xdr:row>
      <xdr:rowOff>797151</xdr:rowOff>
    </xdr:to>
    <xdr:cxnSp macro="">
      <xdr:nvCxnSpPr>
        <xdr:cNvPr id="29" name="Elbow Connector 234">
          <a:extLst>
            <a:ext uri="{FF2B5EF4-FFF2-40B4-BE49-F238E27FC236}">
              <a16:creationId xmlns:a16="http://schemas.microsoft.com/office/drawing/2014/main" id="{00000000-0008-0000-0D00-00001D000000}"/>
            </a:ext>
          </a:extLst>
        </xdr:cNvPr>
        <xdr:cNvCxnSpPr>
          <a:stCxn id="16" idx="2"/>
          <a:endCxn id="27" idx="1"/>
        </xdr:cNvCxnSpPr>
      </xdr:nvCxnSpPr>
      <xdr:spPr>
        <a:xfrm rot="16200000" flipH="1">
          <a:off x="9864623" y="4482424"/>
          <a:ext cx="1035290" cy="238101"/>
        </a:xfrm>
        <a:prstGeom prst="bentConnector2">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535838</xdr:colOff>
      <xdr:row>5</xdr:row>
      <xdr:rowOff>797150</xdr:rowOff>
    </xdr:from>
    <xdr:to>
      <xdr:col>16</xdr:col>
      <xdr:colOff>99509</xdr:colOff>
      <xdr:row>5</xdr:row>
      <xdr:rowOff>797151</xdr:rowOff>
    </xdr:to>
    <xdr:cxnSp macro="">
      <xdr:nvCxnSpPr>
        <xdr:cNvPr id="30" name="Elbow Connector 234">
          <a:extLst>
            <a:ext uri="{FF2B5EF4-FFF2-40B4-BE49-F238E27FC236}">
              <a16:creationId xmlns:a16="http://schemas.microsoft.com/office/drawing/2014/main" id="{00000000-0008-0000-0D00-00001E000000}"/>
            </a:ext>
          </a:extLst>
        </xdr:cNvPr>
        <xdr:cNvCxnSpPr>
          <a:stCxn id="27" idx="3"/>
          <a:endCxn id="28" idx="1"/>
        </xdr:cNvCxnSpPr>
      </xdr:nvCxnSpPr>
      <xdr:spPr>
        <a:xfrm flipV="1">
          <a:off x="7048557" y="4357119"/>
          <a:ext cx="170890" cy="1"/>
        </a:xfrm>
        <a:prstGeom prst="bentConnector3">
          <a:avLst>
            <a:gd name="adj1" fmla="val 50000"/>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540049</xdr:colOff>
      <xdr:row>3</xdr:row>
      <xdr:rowOff>527534</xdr:rowOff>
    </xdr:from>
    <xdr:to>
      <xdr:col>20</xdr:col>
      <xdr:colOff>404884</xdr:colOff>
      <xdr:row>3</xdr:row>
      <xdr:rowOff>1352508</xdr:rowOff>
    </xdr:to>
    <xdr:sp macro="" textlink="">
      <xdr:nvSpPr>
        <xdr:cNvPr id="39" name="TextBox 38">
          <a:extLst>
            <a:ext uri="{FF2B5EF4-FFF2-40B4-BE49-F238E27FC236}">
              <a16:creationId xmlns:a16="http://schemas.microsoft.com/office/drawing/2014/main" id="{00000000-0008-0000-0D00-000027000000}"/>
            </a:ext>
          </a:extLst>
        </xdr:cNvPr>
        <xdr:cNvSpPr txBox="1"/>
      </xdr:nvSpPr>
      <xdr:spPr>
        <a:xfrm>
          <a:off x="10088862" y="1277628"/>
          <a:ext cx="1079272" cy="824974"/>
        </a:xfrm>
        <a:prstGeom prst="rect">
          <a:avLst/>
        </a:prstGeom>
        <a:solidFill>
          <a:schemeClr val="bg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wrap="square" rtlCol="0" anchor="ctr"/>
        <a:lstStyle/>
        <a:p>
          <a:pPr marL="0" indent="0" algn="ctr"/>
          <a:r>
            <a:rPr lang="en-US" sz="1200">
              <a:solidFill>
                <a:schemeClr val="dk1"/>
              </a:solidFill>
              <a:latin typeface="+mn-lt"/>
              <a:ea typeface="+mn-ea"/>
              <a:cs typeface="+mn-cs"/>
            </a:rPr>
            <a:t>Send out</a:t>
          </a:r>
          <a:r>
            <a:rPr lang="en-US" sz="1200" baseline="0">
              <a:solidFill>
                <a:schemeClr val="dk1"/>
              </a:solidFill>
              <a:latin typeface="+mn-lt"/>
              <a:ea typeface="+mn-ea"/>
              <a:cs typeface="+mn-cs"/>
            </a:rPr>
            <a:t> Request for Updates</a:t>
          </a:r>
          <a:endParaRPr lang="en-US" sz="1200">
            <a:solidFill>
              <a:schemeClr val="dk1"/>
            </a:solidFill>
            <a:latin typeface="+mn-lt"/>
            <a:ea typeface="+mn-ea"/>
            <a:cs typeface="+mn-cs"/>
          </a:endParaRPr>
        </a:p>
      </xdr:txBody>
    </xdr:sp>
    <xdr:clientData/>
  </xdr:twoCellAnchor>
  <xdr:twoCellAnchor>
    <xdr:from>
      <xdr:col>17</xdr:col>
      <xdr:colOff>31927</xdr:colOff>
      <xdr:row>3</xdr:row>
      <xdr:rowOff>940022</xdr:rowOff>
    </xdr:from>
    <xdr:to>
      <xdr:col>18</xdr:col>
      <xdr:colOff>540049</xdr:colOff>
      <xdr:row>5</xdr:row>
      <xdr:rowOff>384664</xdr:rowOff>
    </xdr:to>
    <xdr:cxnSp macro="">
      <xdr:nvCxnSpPr>
        <xdr:cNvPr id="41" name="Elbow Connector 234">
          <a:extLst>
            <a:ext uri="{FF2B5EF4-FFF2-40B4-BE49-F238E27FC236}">
              <a16:creationId xmlns:a16="http://schemas.microsoft.com/office/drawing/2014/main" id="{00000000-0008-0000-0D00-000029000000}"/>
            </a:ext>
          </a:extLst>
        </xdr:cNvPr>
        <xdr:cNvCxnSpPr>
          <a:stCxn id="28" idx="0"/>
          <a:endCxn id="39" idx="1"/>
        </xdr:cNvCxnSpPr>
      </xdr:nvCxnSpPr>
      <xdr:spPr>
        <a:xfrm rot="5400000" flipH="1" flipV="1">
          <a:off x="7189495" y="2259704"/>
          <a:ext cx="2254517" cy="1115341"/>
        </a:xfrm>
        <a:prstGeom prst="bentConnector2">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357187</xdr:colOff>
      <xdr:row>3</xdr:row>
      <xdr:rowOff>71444</xdr:rowOff>
    </xdr:from>
    <xdr:to>
      <xdr:col>35</xdr:col>
      <xdr:colOff>511969</xdr:colOff>
      <xdr:row>8</xdr:row>
      <xdr:rowOff>1107285</xdr:rowOff>
    </xdr:to>
    <xdr:sp macro="" textlink="">
      <xdr:nvSpPr>
        <xdr:cNvPr id="50" name="Rounded Rectangle 49">
          <a:extLst>
            <a:ext uri="{FF2B5EF4-FFF2-40B4-BE49-F238E27FC236}">
              <a16:creationId xmlns:a16="http://schemas.microsoft.com/office/drawing/2014/main" id="{00000000-0008-0000-0D00-000032000000}"/>
            </a:ext>
          </a:extLst>
        </xdr:cNvPr>
        <xdr:cNvSpPr/>
      </xdr:nvSpPr>
      <xdr:spPr>
        <a:xfrm>
          <a:off x="9906000" y="821538"/>
          <a:ext cx="10263188" cy="8060528"/>
        </a:xfrm>
        <a:prstGeom prst="roundRect">
          <a:avLst>
            <a:gd name="adj" fmla="val 5885"/>
          </a:avLst>
        </a:prstGeom>
        <a:noFill/>
        <a:ln w="28575" cmpd="sng">
          <a:solidFill>
            <a:srgbClr val="C00000"/>
          </a:solidFill>
        </a:ln>
      </xdr:spPr>
      <xdr:style>
        <a:lnRef idx="0">
          <a:scrgbClr r="0" g="0" b="0"/>
        </a:lnRef>
        <a:fillRef idx="0">
          <a:scrgbClr r="0" g="0" b="0"/>
        </a:fillRef>
        <a:effectRef idx="0">
          <a:scrgbClr r="0" g="0" b="0"/>
        </a:effectRef>
        <a:fontRef idx="minor">
          <a:schemeClr val="dk1"/>
        </a:fontRef>
      </xdr:style>
      <xdr:txBody>
        <a:bodyPr wrap="square" lIns="182880" rtlCol="0" anchor="t"/>
        <a:lstStyle/>
        <a:p>
          <a:pPr marL="0" indent="0" algn="l"/>
          <a:r>
            <a:rPr lang="en-US" sz="1400" b="1">
              <a:solidFill>
                <a:srgbClr val="C00000"/>
              </a:solidFill>
              <a:latin typeface="+mn-lt"/>
              <a:ea typeface="+mn-ea"/>
              <a:cs typeface="+mn-cs"/>
            </a:rPr>
            <a:t>Monthly Update Cycle</a:t>
          </a:r>
        </a:p>
      </xdr:txBody>
    </xdr:sp>
    <xdr:clientData/>
  </xdr:twoCellAnchor>
  <xdr:twoCellAnchor>
    <xdr:from>
      <xdr:col>25</xdr:col>
      <xdr:colOff>432825</xdr:colOff>
      <xdr:row>6</xdr:row>
      <xdr:rowOff>265597</xdr:rowOff>
    </xdr:from>
    <xdr:to>
      <xdr:col>27</xdr:col>
      <xdr:colOff>297660</xdr:colOff>
      <xdr:row>6</xdr:row>
      <xdr:rowOff>1090571</xdr:rowOff>
    </xdr:to>
    <xdr:sp macro="" textlink="">
      <xdr:nvSpPr>
        <xdr:cNvPr id="52" name="TextBox 51">
          <a:extLst>
            <a:ext uri="{FF2B5EF4-FFF2-40B4-BE49-F238E27FC236}">
              <a16:creationId xmlns:a16="http://schemas.microsoft.com/office/drawing/2014/main" id="{00000000-0008-0000-0D00-000034000000}"/>
            </a:ext>
          </a:extLst>
        </xdr:cNvPr>
        <xdr:cNvSpPr txBox="1"/>
      </xdr:nvSpPr>
      <xdr:spPr>
        <a:xfrm>
          <a:off x="14267888" y="5230503"/>
          <a:ext cx="1079272" cy="824974"/>
        </a:xfrm>
        <a:prstGeom prst="rect">
          <a:avLst/>
        </a:prstGeom>
        <a:solidFill>
          <a:srgbClr val="FFFF99"/>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a:solidFill>
                <a:schemeClr val="dk1"/>
              </a:solidFill>
              <a:latin typeface="+mn-lt"/>
              <a:ea typeface="+mn-ea"/>
              <a:cs typeface="+mn-cs"/>
            </a:rPr>
            <a:t>Integrate Identified</a:t>
          </a:r>
          <a:r>
            <a:rPr lang="en-US" sz="1100" baseline="0">
              <a:solidFill>
                <a:schemeClr val="dk1"/>
              </a:solidFill>
              <a:latin typeface="+mn-lt"/>
              <a:ea typeface="+mn-ea"/>
              <a:cs typeface="+mn-cs"/>
            </a:rPr>
            <a:t> Risks into Forecast</a:t>
          </a:r>
          <a:endParaRPr lang="en-US" sz="1100">
            <a:solidFill>
              <a:schemeClr val="dk1"/>
            </a:solidFill>
            <a:latin typeface="+mn-lt"/>
            <a:ea typeface="+mn-ea"/>
            <a:cs typeface="+mn-cs"/>
          </a:endParaRPr>
        </a:p>
      </xdr:txBody>
    </xdr:sp>
    <xdr:clientData/>
  </xdr:twoCellAnchor>
  <xdr:twoCellAnchor>
    <xdr:from>
      <xdr:col>25</xdr:col>
      <xdr:colOff>444732</xdr:colOff>
      <xdr:row>7</xdr:row>
      <xdr:rowOff>289417</xdr:rowOff>
    </xdr:from>
    <xdr:to>
      <xdr:col>27</xdr:col>
      <xdr:colOff>309567</xdr:colOff>
      <xdr:row>7</xdr:row>
      <xdr:rowOff>1114391</xdr:rowOff>
    </xdr:to>
    <xdr:sp macro="" textlink="">
      <xdr:nvSpPr>
        <xdr:cNvPr id="53" name="TextBox 52">
          <a:extLst>
            <a:ext uri="{FF2B5EF4-FFF2-40B4-BE49-F238E27FC236}">
              <a16:creationId xmlns:a16="http://schemas.microsoft.com/office/drawing/2014/main" id="{00000000-0008-0000-0D00-000035000000}"/>
            </a:ext>
          </a:extLst>
        </xdr:cNvPr>
        <xdr:cNvSpPr txBox="1"/>
      </xdr:nvSpPr>
      <xdr:spPr>
        <a:xfrm>
          <a:off x="14279795" y="6659261"/>
          <a:ext cx="1079272" cy="824974"/>
        </a:xfrm>
        <a:prstGeom prst="rect">
          <a:avLst/>
        </a:prstGeom>
        <a:solidFill>
          <a:srgbClr val="FFFF99"/>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wrap="square" rtlCol="0" anchor="ctr"/>
        <a:lstStyle/>
        <a:p>
          <a:pPr marL="0" indent="0" algn="ctr"/>
          <a:r>
            <a:rPr lang="en-US" sz="1200">
              <a:solidFill>
                <a:schemeClr val="dk1"/>
              </a:solidFill>
              <a:latin typeface="+mn-lt"/>
              <a:ea typeface="+mn-ea"/>
              <a:cs typeface="+mn-cs"/>
            </a:rPr>
            <a:t>Integrate Identified</a:t>
          </a:r>
          <a:r>
            <a:rPr lang="en-US" sz="1200" baseline="0">
              <a:solidFill>
                <a:schemeClr val="dk1"/>
              </a:solidFill>
              <a:latin typeface="+mn-lt"/>
              <a:ea typeface="+mn-ea"/>
              <a:cs typeface="+mn-cs"/>
            </a:rPr>
            <a:t> Risks into Schedule</a:t>
          </a:r>
          <a:endParaRPr lang="en-US" sz="1200">
            <a:solidFill>
              <a:schemeClr val="dk1"/>
            </a:solidFill>
            <a:latin typeface="+mn-lt"/>
            <a:ea typeface="+mn-ea"/>
            <a:cs typeface="+mn-cs"/>
          </a:endParaRPr>
        </a:p>
      </xdr:txBody>
    </xdr:sp>
    <xdr:clientData/>
  </xdr:twoCellAnchor>
  <xdr:twoCellAnchor>
    <xdr:from>
      <xdr:col>31</xdr:col>
      <xdr:colOff>528045</xdr:colOff>
      <xdr:row>8</xdr:row>
      <xdr:rowOff>122723</xdr:rowOff>
    </xdr:from>
    <xdr:to>
      <xdr:col>33</xdr:col>
      <xdr:colOff>392880</xdr:colOff>
      <xdr:row>8</xdr:row>
      <xdr:rowOff>947697</xdr:rowOff>
    </xdr:to>
    <xdr:sp macro="" textlink="">
      <xdr:nvSpPr>
        <xdr:cNvPr id="54" name="TextBox 53">
          <a:extLst>
            <a:ext uri="{FF2B5EF4-FFF2-40B4-BE49-F238E27FC236}">
              <a16:creationId xmlns:a16="http://schemas.microsoft.com/office/drawing/2014/main" id="{00000000-0008-0000-0D00-000036000000}"/>
            </a:ext>
          </a:extLst>
        </xdr:cNvPr>
        <xdr:cNvSpPr txBox="1"/>
      </xdr:nvSpPr>
      <xdr:spPr>
        <a:xfrm>
          <a:off x="17756389" y="7897504"/>
          <a:ext cx="1079272" cy="824974"/>
        </a:xfrm>
        <a:prstGeom prst="rect">
          <a:avLst/>
        </a:prstGeom>
        <a:solidFill>
          <a:srgbClr val="FFFF99"/>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wrap="square" rtlCol="0" anchor="ctr"/>
        <a:lstStyle/>
        <a:p>
          <a:pPr marL="0" indent="0" algn="ctr"/>
          <a:r>
            <a:rPr lang="en-US" sz="1200">
              <a:solidFill>
                <a:schemeClr val="dk1"/>
              </a:solidFill>
              <a:latin typeface="+mn-lt"/>
              <a:ea typeface="+mn-ea"/>
              <a:cs typeface="+mn-cs"/>
            </a:rPr>
            <a:t>Incorporate Risks</a:t>
          </a:r>
          <a:r>
            <a:rPr lang="en-US" sz="1200" baseline="0">
              <a:solidFill>
                <a:schemeClr val="dk1"/>
              </a:solidFill>
              <a:latin typeface="+mn-lt"/>
              <a:ea typeface="+mn-ea"/>
              <a:cs typeface="+mn-cs"/>
            </a:rPr>
            <a:t> into Status Update</a:t>
          </a:r>
          <a:endParaRPr lang="en-US" sz="1200">
            <a:solidFill>
              <a:schemeClr val="dk1"/>
            </a:solidFill>
            <a:latin typeface="+mn-lt"/>
            <a:ea typeface="+mn-ea"/>
            <a:cs typeface="+mn-cs"/>
          </a:endParaRPr>
        </a:p>
      </xdr:txBody>
    </xdr:sp>
    <xdr:clientData/>
  </xdr:twoCellAnchor>
  <xdr:twoCellAnchor>
    <xdr:from>
      <xdr:col>25</xdr:col>
      <xdr:colOff>210550</xdr:colOff>
      <xdr:row>3</xdr:row>
      <xdr:rowOff>1257258</xdr:rowOff>
    </xdr:from>
    <xdr:to>
      <xdr:col>25</xdr:col>
      <xdr:colOff>432825</xdr:colOff>
      <xdr:row>6</xdr:row>
      <xdr:rowOff>678083</xdr:rowOff>
    </xdr:to>
    <xdr:cxnSp macro="">
      <xdr:nvCxnSpPr>
        <xdr:cNvPr id="55" name="Elbow Connector 234">
          <a:extLst>
            <a:ext uri="{FF2B5EF4-FFF2-40B4-BE49-F238E27FC236}">
              <a16:creationId xmlns:a16="http://schemas.microsoft.com/office/drawing/2014/main" id="{00000000-0008-0000-0D00-000037000000}"/>
            </a:ext>
          </a:extLst>
        </xdr:cNvPr>
        <xdr:cNvCxnSpPr>
          <a:stCxn id="66" idx="2"/>
          <a:endCxn id="52" idx="1"/>
        </xdr:cNvCxnSpPr>
      </xdr:nvCxnSpPr>
      <xdr:spPr>
        <a:xfrm rot="16200000" flipH="1">
          <a:off x="10743494" y="3714033"/>
          <a:ext cx="3635637" cy="222275"/>
        </a:xfrm>
        <a:prstGeom prst="bentConnector2">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210551</xdr:colOff>
      <xdr:row>3</xdr:row>
      <xdr:rowOff>1257258</xdr:rowOff>
    </xdr:from>
    <xdr:to>
      <xdr:col>25</xdr:col>
      <xdr:colOff>444733</xdr:colOff>
      <xdr:row>7</xdr:row>
      <xdr:rowOff>701903</xdr:rowOff>
    </xdr:to>
    <xdr:cxnSp macro="">
      <xdr:nvCxnSpPr>
        <xdr:cNvPr id="58" name="Elbow Connector 234">
          <a:extLst>
            <a:ext uri="{FF2B5EF4-FFF2-40B4-BE49-F238E27FC236}">
              <a16:creationId xmlns:a16="http://schemas.microsoft.com/office/drawing/2014/main" id="{00000000-0008-0000-0D00-00003A000000}"/>
            </a:ext>
          </a:extLst>
        </xdr:cNvPr>
        <xdr:cNvCxnSpPr>
          <a:stCxn id="66" idx="2"/>
          <a:endCxn id="53" idx="1"/>
        </xdr:cNvCxnSpPr>
      </xdr:nvCxnSpPr>
      <xdr:spPr>
        <a:xfrm rot="16200000" flipH="1">
          <a:off x="10035069" y="4422459"/>
          <a:ext cx="5064395" cy="234182"/>
        </a:xfrm>
        <a:prstGeom prst="bentConnector2">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32</xdr:col>
      <xdr:colOff>47672</xdr:colOff>
      <xdr:row>3</xdr:row>
      <xdr:rowOff>844770</xdr:rowOff>
    </xdr:from>
    <xdr:to>
      <xdr:col>32</xdr:col>
      <xdr:colOff>460462</xdr:colOff>
      <xdr:row>8</xdr:row>
      <xdr:rowOff>122723</xdr:rowOff>
    </xdr:to>
    <xdr:cxnSp macro="">
      <xdr:nvCxnSpPr>
        <xdr:cNvPr id="61" name="Elbow Connector 234">
          <a:extLst>
            <a:ext uri="{FF2B5EF4-FFF2-40B4-BE49-F238E27FC236}">
              <a16:creationId xmlns:a16="http://schemas.microsoft.com/office/drawing/2014/main" id="{00000000-0008-0000-0D00-00003D000000}"/>
            </a:ext>
          </a:extLst>
        </xdr:cNvPr>
        <xdr:cNvCxnSpPr>
          <a:stCxn id="64" idx="3"/>
          <a:endCxn id="54" idx="0"/>
        </xdr:cNvCxnSpPr>
      </xdr:nvCxnSpPr>
      <xdr:spPr>
        <a:xfrm>
          <a:off x="17883235" y="1594864"/>
          <a:ext cx="412790" cy="6302640"/>
        </a:xfrm>
        <a:prstGeom prst="bentConnector2">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278132</xdr:colOff>
      <xdr:row>3</xdr:row>
      <xdr:rowOff>432285</xdr:rowOff>
    </xdr:from>
    <xdr:to>
      <xdr:col>26</xdr:col>
      <xdr:colOff>142967</xdr:colOff>
      <xdr:row>3</xdr:row>
      <xdr:rowOff>1257259</xdr:rowOff>
    </xdr:to>
    <xdr:sp macro="" textlink="">
      <xdr:nvSpPr>
        <xdr:cNvPr id="66" name="TextBox 65">
          <a:extLst>
            <a:ext uri="{FF2B5EF4-FFF2-40B4-BE49-F238E27FC236}">
              <a16:creationId xmlns:a16="http://schemas.microsoft.com/office/drawing/2014/main" id="{00000000-0008-0000-0D00-000042000000}"/>
            </a:ext>
          </a:extLst>
        </xdr:cNvPr>
        <xdr:cNvSpPr txBox="1"/>
      </xdr:nvSpPr>
      <xdr:spPr>
        <a:xfrm>
          <a:off x="11910538" y="1182379"/>
          <a:ext cx="1079273" cy="824974"/>
        </a:xfrm>
        <a:prstGeom prst="rect">
          <a:avLst/>
        </a:prstGeom>
        <a:solidFill>
          <a:srgbClr val="FFFF99"/>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wrap="square" rtlCol="0" anchor="ctr"/>
        <a:lstStyle/>
        <a:p>
          <a:pPr marL="0" indent="0" algn="ctr"/>
          <a:r>
            <a:rPr lang="en-US" sz="1200">
              <a:solidFill>
                <a:schemeClr val="dk1"/>
              </a:solidFill>
              <a:latin typeface="+mn-lt"/>
              <a:ea typeface="+mn-ea"/>
              <a:cs typeface="+mn-cs"/>
            </a:rPr>
            <a:t>Compile Updated Risk Plan</a:t>
          </a:r>
        </a:p>
      </xdr:txBody>
    </xdr:sp>
    <xdr:clientData/>
  </xdr:twoCellAnchor>
  <xdr:twoCellAnchor>
    <xdr:from>
      <xdr:col>27</xdr:col>
      <xdr:colOff>528092</xdr:colOff>
      <xdr:row>6</xdr:row>
      <xdr:rowOff>265597</xdr:rowOff>
    </xdr:from>
    <xdr:to>
      <xdr:col>29</xdr:col>
      <xdr:colOff>428628</xdr:colOff>
      <xdr:row>6</xdr:row>
      <xdr:rowOff>1090571</xdr:rowOff>
    </xdr:to>
    <xdr:sp macro="" textlink="">
      <xdr:nvSpPr>
        <xdr:cNvPr id="26" name="TextBox 25">
          <a:extLst>
            <a:ext uri="{FF2B5EF4-FFF2-40B4-BE49-F238E27FC236}">
              <a16:creationId xmlns:a16="http://schemas.microsoft.com/office/drawing/2014/main" id="{00000000-0008-0000-0D00-00001A000000}"/>
            </a:ext>
          </a:extLst>
        </xdr:cNvPr>
        <xdr:cNvSpPr txBox="1"/>
      </xdr:nvSpPr>
      <xdr:spPr>
        <a:xfrm>
          <a:off x="15577592" y="5230503"/>
          <a:ext cx="864942" cy="824974"/>
        </a:xfrm>
        <a:prstGeom prst="rect">
          <a:avLst/>
        </a:prstGeom>
        <a:solidFill>
          <a:srgbClr val="FFFF99"/>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a:solidFill>
                <a:schemeClr val="dk1"/>
              </a:solidFill>
              <a:latin typeface="+mn-lt"/>
              <a:ea typeface="+mn-ea"/>
              <a:cs typeface="+mn-cs"/>
            </a:rPr>
            <a:t>Update Risk Plan</a:t>
          </a:r>
        </a:p>
      </xdr:txBody>
    </xdr:sp>
    <xdr:clientData/>
  </xdr:twoCellAnchor>
  <xdr:twoCellAnchor>
    <xdr:from>
      <xdr:col>27</xdr:col>
      <xdr:colOff>547690</xdr:colOff>
      <xdr:row>7</xdr:row>
      <xdr:rowOff>289417</xdr:rowOff>
    </xdr:from>
    <xdr:to>
      <xdr:col>29</xdr:col>
      <xdr:colOff>440534</xdr:colOff>
      <xdr:row>7</xdr:row>
      <xdr:rowOff>1114391</xdr:rowOff>
    </xdr:to>
    <xdr:sp macro="" textlink="">
      <xdr:nvSpPr>
        <xdr:cNvPr id="32" name="TextBox 31">
          <a:extLst>
            <a:ext uri="{FF2B5EF4-FFF2-40B4-BE49-F238E27FC236}">
              <a16:creationId xmlns:a16="http://schemas.microsoft.com/office/drawing/2014/main" id="{00000000-0008-0000-0D00-000020000000}"/>
            </a:ext>
          </a:extLst>
        </xdr:cNvPr>
        <xdr:cNvSpPr txBox="1"/>
      </xdr:nvSpPr>
      <xdr:spPr>
        <a:xfrm>
          <a:off x="15597190" y="6659261"/>
          <a:ext cx="857250" cy="824974"/>
        </a:xfrm>
        <a:prstGeom prst="rect">
          <a:avLst/>
        </a:prstGeom>
        <a:solidFill>
          <a:srgbClr val="FFFF99"/>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wrap="square" rtlCol="0" anchor="ctr"/>
        <a:lstStyle/>
        <a:p>
          <a:pPr marL="0" indent="0" algn="ctr"/>
          <a:r>
            <a:rPr lang="en-US" sz="1200">
              <a:solidFill>
                <a:schemeClr val="dk1"/>
              </a:solidFill>
              <a:latin typeface="+mn-lt"/>
              <a:ea typeface="+mn-ea"/>
              <a:cs typeface="+mn-cs"/>
            </a:rPr>
            <a:t>Update Risk Plan</a:t>
          </a:r>
        </a:p>
      </xdr:txBody>
    </xdr:sp>
    <xdr:clientData/>
  </xdr:twoCellAnchor>
  <xdr:twoCellAnchor>
    <xdr:from>
      <xdr:col>27</xdr:col>
      <xdr:colOff>309567</xdr:colOff>
      <xdr:row>7</xdr:row>
      <xdr:rowOff>701904</xdr:rowOff>
    </xdr:from>
    <xdr:to>
      <xdr:col>27</xdr:col>
      <xdr:colOff>547690</xdr:colOff>
      <xdr:row>7</xdr:row>
      <xdr:rowOff>703492</xdr:rowOff>
    </xdr:to>
    <xdr:cxnSp macro="">
      <xdr:nvCxnSpPr>
        <xdr:cNvPr id="33" name="Elbow Connector 234">
          <a:extLst>
            <a:ext uri="{FF2B5EF4-FFF2-40B4-BE49-F238E27FC236}">
              <a16:creationId xmlns:a16="http://schemas.microsoft.com/office/drawing/2014/main" id="{00000000-0008-0000-0D00-000021000000}"/>
            </a:ext>
          </a:extLst>
        </xdr:cNvPr>
        <xdr:cNvCxnSpPr>
          <a:stCxn id="53" idx="3"/>
          <a:endCxn id="32" idx="1"/>
        </xdr:cNvCxnSpPr>
      </xdr:nvCxnSpPr>
      <xdr:spPr>
        <a:xfrm>
          <a:off x="15359067" y="7071748"/>
          <a:ext cx="238123" cy="1588"/>
        </a:xfrm>
        <a:prstGeom prst="bentConnector3">
          <a:avLst>
            <a:gd name="adj1" fmla="val 50000"/>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297660</xdr:colOff>
      <xdr:row>6</xdr:row>
      <xdr:rowOff>678084</xdr:rowOff>
    </xdr:from>
    <xdr:to>
      <xdr:col>27</xdr:col>
      <xdr:colOff>528092</xdr:colOff>
      <xdr:row>6</xdr:row>
      <xdr:rowOff>679672</xdr:rowOff>
    </xdr:to>
    <xdr:cxnSp macro="">
      <xdr:nvCxnSpPr>
        <xdr:cNvPr id="36" name="Elbow Connector 234">
          <a:extLst>
            <a:ext uri="{FF2B5EF4-FFF2-40B4-BE49-F238E27FC236}">
              <a16:creationId xmlns:a16="http://schemas.microsoft.com/office/drawing/2014/main" id="{00000000-0008-0000-0D00-000024000000}"/>
            </a:ext>
          </a:extLst>
        </xdr:cNvPr>
        <xdr:cNvCxnSpPr>
          <a:stCxn id="52" idx="3"/>
          <a:endCxn id="26" idx="1"/>
        </xdr:cNvCxnSpPr>
      </xdr:nvCxnSpPr>
      <xdr:spPr>
        <a:xfrm>
          <a:off x="15347160" y="5642990"/>
          <a:ext cx="230432" cy="1588"/>
        </a:xfrm>
        <a:prstGeom prst="bentConnector3">
          <a:avLst>
            <a:gd name="adj1" fmla="val 50000"/>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428628</xdr:colOff>
      <xdr:row>3</xdr:row>
      <xdr:rowOff>844770</xdr:rowOff>
    </xdr:from>
    <xdr:to>
      <xdr:col>30</xdr:col>
      <xdr:colOff>182838</xdr:colOff>
      <xdr:row>6</xdr:row>
      <xdr:rowOff>678084</xdr:rowOff>
    </xdr:to>
    <xdr:cxnSp macro="">
      <xdr:nvCxnSpPr>
        <xdr:cNvPr id="40" name="Elbow Connector 234">
          <a:extLst>
            <a:ext uri="{FF2B5EF4-FFF2-40B4-BE49-F238E27FC236}">
              <a16:creationId xmlns:a16="http://schemas.microsoft.com/office/drawing/2014/main" id="{00000000-0008-0000-0D00-000028000000}"/>
            </a:ext>
          </a:extLst>
        </xdr:cNvPr>
        <xdr:cNvCxnSpPr>
          <a:stCxn id="26" idx="3"/>
          <a:endCxn id="64" idx="1"/>
        </xdr:cNvCxnSpPr>
      </xdr:nvCxnSpPr>
      <xdr:spPr>
        <a:xfrm flipV="1">
          <a:off x="16442534" y="1594864"/>
          <a:ext cx="361429" cy="4048126"/>
        </a:xfrm>
        <a:prstGeom prst="bentConnector3">
          <a:avLst>
            <a:gd name="adj1" fmla="val 50000"/>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440534</xdr:colOff>
      <xdr:row>3</xdr:row>
      <xdr:rowOff>844770</xdr:rowOff>
    </xdr:from>
    <xdr:to>
      <xdr:col>30</xdr:col>
      <xdr:colOff>182838</xdr:colOff>
      <xdr:row>7</xdr:row>
      <xdr:rowOff>701904</xdr:rowOff>
    </xdr:to>
    <xdr:cxnSp macro="">
      <xdr:nvCxnSpPr>
        <xdr:cNvPr id="44" name="Elbow Connector 234">
          <a:extLst>
            <a:ext uri="{FF2B5EF4-FFF2-40B4-BE49-F238E27FC236}">
              <a16:creationId xmlns:a16="http://schemas.microsoft.com/office/drawing/2014/main" id="{00000000-0008-0000-0D00-00002C000000}"/>
            </a:ext>
          </a:extLst>
        </xdr:cNvPr>
        <xdr:cNvCxnSpPr>
          <a:stCxn id="32" idx="3"/>
          <a:endCxn id="64" idx="1"/>
        </xdr:cNvCxnSpPr>
      </xdr:nvCxnSpPr>
      <xdr:spPr>
        <a:xfrm flipV="1">
          <a:off x="16454440" y="1594864"/>
          <a:ext cx="349523" cy="5476884"/>
        </a:xfrm>
        <a:prstGeom prst="bentConnector3">
          <a:avLst>
            <a:gd name="adj1" fmla="val 50000"/>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33</xdr:col>
      <xdr:colOff>75688</xdr:colOff>
      <xdr:row>3</xdr:row>
      <xdr:rowOff>432284</xdr:rowOff>
    </xdr:from>
    <xdr:to>
      <xdr:col>35</xdr:col>
      <xdr:colOff>130972</xdr:colOff>
      <xdr:row>3</xdr:row>
      <xdr:rowOff>1257258</xdr:rowOff>
    </xdr:to>
    <xdr:sp macro="" textlink="">
      <xdr:nvSpPr>
        <xdr:cNvPr id="56" name="TextBox 55">
          <a:extLst>
            <a:ext uri="{FF2B5EF4-FFF2-40B4-BE49-F238E27FC236}">
              <a16:creationId xmlns:a16="http://schemas.microsoft.com/office/drawing/2014/main" id="{00000000-0008-0000-0D00-000038000000}"/>
            </a:ext>
          </a:extLst>
        </xdr:cNvPr>
        <xdr:cNvSpPr txBox="1"/>
      </xdr:nvSpPr>
      <xdr:spPr>
        <a:xfrm>
          <a:off x="18518469" y="1182378"/>
          <a:ext cx="1269722" cy="824974"/>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200" b="1" i="0" u="none" strike="noStrike" kern="0" cap="none" spc="0" normalizeH="0" baseline="0" noProof="0">
              <a:ln>
                <a:noFill/>
              </a:ln>
              <a:solidFill>
                <a:srgbClr val="C00000"/>
              </a:solidFill>
              <a:effectLst/>
              <a:uLnTx/>
              <a:uFillTx/>
              <a:latin typeface="+mn-lt"/>
              <a:ea typeface="+mn-ea"/>
              <a:cs typeface="+mn-cs"/>
            </a:rPr>
            <a:t>Repeat Monthly Update Cycle Until Project is Complete</a:t>
          </a:r>
        </a:p>
      </xdr:txBody>
    </xdr:sp>
    <xdr:clientData/>
  </xdr:twoCellAnchor>
  <xdr:twoCellAnchor>
    <xdr:from>
      <xdr:col>32</xdr:col>
      <xdr:colOff>47672</xdr:colOff>
      <xdr:row>3</xdr:row>
      <xdr:rowOff>844770</xdr:rowOff>
    </xdr:from>
    <xdr:to>
      <xdr:col>33</xdr:col>
      <xdr:colOff>75688</xdr:colOff>
      <xdr:row>3</xdr:row>
      <xdr:rowOff>844771</xdr:rowOff>
    </xdr:to>
    <xdr:cxnSp macro="">
      <xdr:nvCxnSpPr>
        <xdr:cNvPr id="57" name="Elbow Connector 234">
          <a:extLst>
            <a:ext uri="{FF2B5EF4-FFF2-40B4-BE49-F238E27FC236}">
              <a16:creationId xmlns:a16="http://schemas.microsoft.com/office/drawing/2014/main" id="{00000000-0008-0000-0D00-000039000000}"/>
            </a:ext>
          </a:extLst>
        </xdr:cNvPr>
        <xdr:cNvCxnSpPr>
          <a:stCxn id="64" idx="3"/>
          <a:endCxn id="56" idx="1"/>
        </xdr:cNvCxnSpPr>
      </xdr:nvCxnSpPr>
      <xdr:spPr>
        <a:xfrm>
          <a:off x="17883235" y="1594864"/>
          <a:ext cx="635234" cy="1"/>
        </a:xfrm>
        <a:prstGeom prst="bentConnector3">
          <a:avLst>
            <a:gd name="adj1" fmla="val 50000"/>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35</xdr:col>
      <xdr:colOff>130972</xdr:colOff>
      <xdr:row>3</xdr:row>
      <xdr:rowOff>844771</xdr:rowOff>
    </xdr:from>
    <xdr:to>
      <xdr:col>36</xdr:col>
      <xdr:colOff>218542</xdr:colOff>
      <xdr:row>3</xdr:row>
      <xdr:rowOff>844772</xdr:rowOff>
    </xdr:to>
    <xdr:cxnSp macro="">
      <xdr:nvCxnSpPr>
        <xdr:cNvPr id="62" name="Elbow Connector 234">
          <a:extLst>
            <a:ext uri="{FF2B5EF4-FFF2-40B4-BE49-F238E27FC236}">
              <a16:creationId xmlns:a16="http://schemas.microsoft.com/office/drawing/2014/main" id="{00000000-0008-0000-0D00-00003E000000}"/>
            </a:ext>
          </a:extLst>
        </xdr:cNvPr>
        <xdr:cNvCxnSpPr>
          <a:stCxn id="56" idx="3"/>
          <a:endCxn id="70" idx="1"/>
        </xdr:cNvCxnSpPr>
      </xdr:nvCxnSpPr>
      <xdr:spPr>
        <a:xfrm>
          <a:off x="19788191" y="1594865"/>
          <a:ext cx="694789" cy="1"/>
        </a:xfrm>
        <a:prstGeom prst="bentConnector3">
          <a:avLst>
            <a:gd name="adj1" fmla="val 50000"/>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218542</xdr:colOff>
      <xdr:row>3</xdr:row>
      <xdr:rowOff>432285</xdr:rowOff>
    </xdr:from>
    <xdr:to>
      <xdr:col>38</xdr:col>
      <xdr:colOff>83377</xdr:colOff>
      <xdr:row>3</xdr:row>
      <xdr:rowOff>1257259</xdr:rowOff>
    </xdr:to>
    <xdr:sp macro="" textlink="">
      <xdr:nvSpPr>
        <xdr:cNvPr id="70" name="TextBox 69">
          <a:extLst>
            <a:ext uri="{FF2B5EF4-FFF2-40B4-BE49-F238E27FC236}">
              <a16:creationId xmlns:a16="http://schemas.microsoft.com/office/drawing/2014/main" id="{00000000-0008-0000-0D00-000046000000}"/>
            </a:ext>
          </a:extLst>
        </xdr:cNvPr>
        <xdr:cNvSpPr txBox="1"/>
      </xdr:nvSpPr>
      <xdr:spPr>
        <a:xfrm>
          <a:off x="20482980" y="1182379"/>
          <a:ext cx="1079272" cy="824974"/>
        </a:xfrm>
        <a:prstGeom prst="rect">
          <a:avLst/>
        </a:prstGeom>
        <a:solidFill>
          <a:srgbClr val="FFFF99"/>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wrap="square" rtlCol="0" anchor="ctr"/>
        <a:lstStyle/>
        <a:p>
          <a:pPr marL="0" indent="0" algn="ctr"/>
          <a:r>
            <a:rPr lang="en-US" sz="1200">
              <a:solidFill>
                <a:schemeClr val="dk1"/>
              </a:solidFill>
              <a:latin typeface="+mn-lt"/>
              <a:ea typeface="+mn-ea"/>
              <a:cs typeface="+mn-cs"/>
            </a:rPr>
            <a:t>Provide Final Update to</a:t>
          </a:r>
          <a:r>
            <a:rPr lang="en-US" sz="1200" baseline="0">
              <a:solidFill>
                <a:schemeClr val="dk1"/>
              </a:solidFill>
              <a:latin typeface="+mn-lt"/>
              <a:ea typeface="+mn-ea"/>
              <a:cs typeface="+mn-cs"/>
            </a:rPr>
            <a:t> Risk Plan</a:t>
          </a:r>
          <a:endParaRPr lang="en-US" sz="1200">
            <a:solidFill>
              <a:schemeClr val="dk1"/>
            </a:solidFill>
            <a:latin typeface="+mn-lt"/>
            <a:ea typeface="+mn-ea"/>
            <a:cs typeface="+mn-cs"/>
          </a:endParaRPr>
        </a:p>
      </xdr:txBody>
    </xdr:sp>
    <xdr:clientData/>
  </xdr:twoCellAnchor>
  <xdr:twoCellAnchor>
    <xdr:from>
      <xdr:col>38</xdr:col>
      <xdr:colOff>361421</xdr:colOff>
      <xdr:row>3</xdr:row>
      <xdr:rowOff>432285</xdr:rowOff>
    </xdr:from>
    <xdr:to>
      <xdr:col>39</xdr:col>
      <xdr:colOff>833474</xdr:colOff>
      <xdr:row>3</xdr:row>
      <xdr:rowOff>1257259</xdr:rowOff>
    </xdr:to>
    <xdr:sp macro="" textlink="">
      <xdr:nvSpPr>
        <xdr:cNvPr id="71" name="TextBox 70">
          <a:extLst>
            <a:ext uri="{FF2B5EF4-FFF2-40B4-BE49-F238E27FC236}">
              <a16:creationId xmlns:a16="http://schemas.microsoft.com/office/drawing/2014/main" id="{00000000-0008-0000-0D00-000047000000}"/>
            </a:ext>
          </a:extLst>
        </xdr:cNvPr>
        <xdr:cNvSpPr txBox="1"/>
      </xdr:nvSpPr>
      <xdr:spPr>
        <a:xfrm>
          <a:off x="21840296" y="1182379"/>
          <a:ext cx="1079272" cy="824974"/>
        </a:xfrm>
        <a:prstGeom prst="rect">
          <a:avLst/>
        </a:prstGeom>
        <a:solidFill>
          <a:srgbClr val="FFFF99"/>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wrap="square" rtlCol="0" anchor="ctr"/>
        <a:lstStyle/>
        <a:p>
          <a:pPr marL="0" indent="0" algn="ctr"/>
          <a:r>
            <a:rPr lang="en-US" sz="1200">
              <a:solidFill>
                <a:schemeClr val="dk1"/>
              </a:solidFill>
              <a:latin typeface="+mn-lt"/>
              <a:ea typeface="+mn-ea"/>
              <a:cs typeface="+mn-cs"/>
            </a:rPr>
            <a:t>File </a:t>
          </a:r>
          <a:r>
            <a:rPr lang="en-US" sz="1200" baseline="0">
              <a:solidFill>
                <a:schemeClr val="dk1"/>
              </a:solidFill>
              <a:latin typeface="+mn-lt"/>
              <a:ea typeface="+mn-ea"/>
              <a:cs typeface="+mn-cs"/>
            </a:rPr>
            <a:t>Risk Plan in Historical Archive</a:t>
          </a:r>
          <a:endParaRPr lang="en-US" sz="1200">
            <a:solidFill>
              <a:schemeClr val="dk1"/>
            </a:solidFill>
            <a:latin typeface="+mn-lt"/>
            <a:ea typeface="+mn-ea"/>
            <a:cs typeface="+mn-cs"/>
          </a:endParaRPr>
        </a:p>
      </xdr:txBody>
    </xdr:sp>
    <xdr:clientData/>
  </xdr:twoCellAnchor>
  <xdr:twoCellAnchor>
    <xdr:from>
      <xdr:col>38</xdr:col>
      <xdr:colOff>83377</xdr:colOff>
      <xdr:row>3</xdr:row>
      <xdr:rowOff>844772</xdr:rowOff>
    </xdr:from>
    <xdr:to>
      <xdr:col>38</xdr:col>
      <xdr:colOff>361421</xdr:colOff>
      <xdr:row>3</xdr:row>
      <xdr:rowOff>846360</xdr:rowOff>
    </xdr:to>
    <xdr:cxnSp macro="">
      <xdr:nvCxnSpPr>
        <xdr:cNvPr id="73" name="Elbow Connector 234">
          <a:extLst>
            <a:ext uri="{FF2B5EF4-FFF2-40B4-BE49-F238E27FC236}">
              <a16:creationId xmlns:a16="http://schemas.microsoft.com/office/drawing/2014/main" id="{00000000-0008-0000-0D00-000049000000}"/>
            </a:ext>
          </a:extLst>
        </xdr:cNvPr>
        <xdr:cNvCxnSpPr>
          <a:stCxn id="70" idx="3"/>
          <a:endCxn id="71" idx="1"/>
        </xdr:cNvCxnSpPr>
      </xdr:nvCxnSpPr>
      <xdr:spPr>
        <a:xfrm>
          <a:off x="21562252" y="1594866"/>
          <a:ext cx="278044" cy="1588"/>
        </a:xfrm>
        <a:prstGeom prst="bentConnector3">
          <a:avLst>
            <a:gd name="adj1" fmla="val 50000"/>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39994</xdr:colOff>
      <xdr:row>5</xdr:row>
      <xdr:rowOff>289409</xdr:rowOff>
    </xdr:from>
    <xdr:to>
      <xdr:col>21</xdr:col>
      <xdr:colOff>476328</xdr:colOff>
      <xdr:row>5</xdr:row>
      <xdr:rowOff>1114383</xdr:rowOff>
    </xdr:to>
    <xdr:sp macro="" textlink="">
      <xdr:nvSpPr>
        <xdr:cNvPr id="78" name="TextBox 77">
          <a:extLst>
            <a:ext uri="{FF2B5EF4-FFF2-40B4-BE49-F238E27FC236}">
              <a16:creationId xmlns:a16="http://schemas.microsoft.com/office/drawing/2014/main" id="{00000000-0008-0000-0D00-00004E000000}"/>
            </a:ext>
          </a:extLst>
        </xdr:cNvPr>
        <xdr:cNvSpPr txBox="1"/>
      </xdr:nvSpPr>
      <xdr:spPr>
        <a:xfrm>
          <a:off x="10803244" y="3849378"/>
          <a:ext cx="1079272" cy="824974"/>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a:solidFill>
                <a:schemeClr val="dk1"/>
              </a:solidFill>
              <a:latin typeface="+mn-lt"/>
              <a:ea typeface="+mn-ea"/>
              <a:cs typeface="+mn-cs"/>
            </a:rPr>
            <a:t>Monitor &amp; Control Risks</a:t>
          </a:r>
        </a:p>
      </xdr:txBody>
    </xdr:sp>
    <xdr:clientData/>
  </xdr:twoCellAnchor>
  <xdr:twoCellAnchor>
    <xdr:from>
      <xdr:col>22</xdr:col>
      <xdr:colOff>63811</xdr:colOff>
      <xdr:row>5</xdr:row>
      <xdr:rowOff>301315</xdr:rowOff>
    </xdr:from>
    <xdr:to>
      <xdr:col>23</xdr:col>
      <xdr:colOff>535864</xdr:colOff>
      <xdr:row>5</xdr:row>
      <xdr:rowOff>1126289</xdr:rowOff>
    </xdr:to>
    <xdr:sp macro="" textlink="">
      <xdr:nvSpPr>
        <xdr:cNvPr id="81" name="TextBox 80">
          <a:extLst>
            <a:ext uri="{FF2B5EF4-FFF2-40B4-BE49-F238E27FC236}">
              <a16:creationId xmlns:a16="http://schemas.microsoft.com/office/drawing/2014/main" id="{00000000-0008-0000-0D00-000051000000}"/>
            </a:ext>
          </a:extLst>
        </xdr:cNvPr>
        <xdr:cNvSpPr txBox="1"/>
      </xdr:nvSpPr>
      <xdr:spPr>
        <a:xfrm>
          <a:off x="12077217" y="3861284"/>
          <a:ext cx="1079272" cy="824974"/>
        </a:xfrm>
        <a:prstGeom prst="rect">
          <a:avLst/>
        </a:prstGeom>
        <a:solidFill>
          <a:srgbClr val="FFFF99"/>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a:solidFill>
                <a:schemeClr val="dk1"/>
              </a:solidFill>
              <a:latin typeface="+mn-lt"/>
              <a:ea typeface="+mn-ea"/>
              <a:cs typeface="+mn-cs"/>
            </a:rPr>
            <a:t>Update Risk Plan</a:t>
          </a:r>
        </a:p>
      </xdr:txBody>
    </xdr:sp>
    <xdr:clientData/>
  </xdr:twoCellAnchor>
  <xdr:twoCellAnchor>
    <xdr:from>
      <xdr:col>21</xdr:col>
      <xdr:colOff>476328</xdr:colOff>
      <xdr:row>5</xdr:row>
      <xdr:rowOff>701896</xdr:rowOff>
    </xdr:from>
    <xdr:to>
      <xdr:col>22</xdr:col>
      <xdr:colOff>63811</xdr:colOff>
      <xdr:row>5</xdr:row>
      <xdr:rowOff>713802</xdr:rowOff>
    </xdr:to>
    <xdr:cxnSp macro="">
      <xdr:nvCxnSpPr>
        <xdr:cNvPr id="82" name="Elbow Connector 234">
          <a:extLst>
            <a:ext uri="{FF2B5EF4-FFF2-40B4-BE49-F238E27FC236}">
              <a16:creationId xmlns:a16="http://schemas.microsoft.com/office/drawing/2014/main" id="{00000000-0008-0000-0D00-000052000000}"/>
            </a:ext>
          </a:extLst>
        </xdr:cNvPr>
        <xdr:cNvCxnSpPr>
          <a:stCxn id="78" idx="3"/>
          <a:endCxn id="81" idx="1"/>
        </xdr:cNvCxnSpPr>
      </xdr:nvCxnSpPr>
      <xdr:spPr>
        <a:xfrm>
          <a:off x="11882516" y="4261865"/>
          <a:ext cx="194701" cy="11906"/>
        </a:xfrm>
        <a:prstGeom prst="bentConnector3">
          <a:avLst>
            <a:gd name="adj1" fmla="val 50000"/>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535864</xdr:colOff>
      <xdr:row>3</xdr:row>
      <xdr:rowOff>844772</xdr:rowOff>
    </xdr:from>
    <xdr:to>
      <xdr:col>24</xdr:col>
      <xdr:colOff>278132</xdr:colOff>
      <xdr:row>5</xdr:row>
      <xdr:rowOff>713802</xdr:rowOff>
    </xdr:to>
    <xdr:cxnSp macro="">
      <xdr:nvCxnSpPr>
        <xdr:cNvPr id="83" name="Elbow Connector 234">
          <a:extLst>
            <a:ext uri="{FF2B5EF4-FFF2-40B4-BE49-F238E27FC236}">
              <a16:creationId xmlns:a16="http://schemas.microsoft.com/office/drawing/2014/main" id="{00000000-0008-0000-0D00-000053000000}"/>
            </a:ext>
          </a:extLst>
        </xdr:cNvPr>
        <xdr:cNvCxnSpPr>
          <a:stCxn id="81" idx="3"/>
          <a:endCxn id="66" idx="1"/>
        </xdr:cNvCxnSpPr>
      </xdr:nvCxnSpPr>
      <xdr:spPr>
        <a:xfrm flipV="1">
          <a:off x="11561052" y="1594866"/>
          <a:ext cx="349486" cy="2678905"/>
        </a:xfrm>
        <a:prstGeom prst="bentConnector3">
          <a:avLst>
            <a:gd name="adj1" fmla="val 50000"/>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472468</xdr:colOff>
      <xdr:row>3</xdr:row>
      <xdr:rowOff>1352507</xdr:rowOff>
    </xdr:from>
    <xdr:to>
      <xdr:col>20</xdr:col>
      <xdr:colOff>39995</xdr:colOff>
      <xdr:row>5</xdr:row>
      <xdr:rowOff>701895</xdr:rowOff>
    </xdr:to>
    <xdr:cxnSp macro="">
      <xdr:nvCxnSpPr>
        <xdr:cNvPr id="84" name="Elbow Connector 234">
          <a:extLst>
            <a:ext uri="{FF2B5EF4-FFF2-40B4-BE49-F238E27FC236}">
              <a16:creationId xmlns:a16="http://schemas.microsoft.com/office/drawing/2014/main" id="{00000000-0008-0000-0D00-000054000000}"/>
            </a:ext>
          </a:extLst>
        </xdr:cNvPr>
        <xdr:cNvCxnSpPr>
          <a:stCxn id="39" idx="2"/>
          <a:endCxn id="78" idx="1"/>
        </xdr:cNvCxnSpPr>
      </xdr:nvCxnSpPr>
      <xdr:spPr>
        <a:xfrm rot="16200000" flipH="1">
          <a:off x="9636240" y="3094860"/>
          <a:ext cx="2159263" cy="174746"/>
        </a:xfrm>
        <a:prstGeom prst="bentConnector2">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182838</xdr:colOff>
      <xdr:row>3</xdr:row>
      <xdr:rowOff>432283</xdr:rowOff>
    </xdr:from>
    <xdr:to>
      <xdr:col>32</xdr:col>
      <xdr:colOff>47672</xdr:colOff>
      <xdr:row>3</xdr:row>
      <xdr:rowOff>1257257</xdr:rowOff>
    </xdr:to>
    <xdr:sp macro="" textlink="">
      <xdr:nvSpPr>
        <xdr:cNvPr id="64" name="TextBox 63">
          <a:extLst>
            <a:ext uri="{FF2B5EF4-FFF2-40B4-BE49-F238E27FC236}">
              <a16:creationId xmlns:a16="http://schemas.microsoft.com/office/drawing/2014/main" id="{00000000-0008-0000-0D00-000040000000}"/>
            </a:ext>
          </a:extLst>
        </xdr:cNvPr>
        <xdr:cNvSpPr txBox="1"/>
      </xdr:nvSpPr>
      <xdr:spPr>
        <a:xfrm>
          <a:off x="16803963" y="1182377"/>
          <a:ext cx="1079272" cy="824974"/>
        </a:xfrm>
        <a:prstGeom prst="rect">
          <a:avLst/>
        </a:prstGeom>
        <a:solidFill>
          <a:schemeClr val="bg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wrap="square" rtlCol="0" anchor="ctr"/>
        <a:lstStyle/>
        <a:p>
          <a:pPr marL="0" indent="0" algn="ctr"/>
          <a:r>
            <a:rPr lang="en-US" sz="1200">
              <a:solidFill>
                <a:schemeClr val="dk1"/>
              </a:solidFill>
              <a:latin typeface="+mn-lt"/>
              <a:ea typeface="+mn-ea"/>
              <a:cs typeface="+mn-cs"/>
            </a:rPr>
            <a:t>Publish Risk Plan</a:t>
          </a:r>
        </a:p>
      </xdr:txBody>
    </xdr:sp>
    <xdr:clientData/>
  </xdr:twoCellAnchor>
  <xdr:twoCellAnchor>
    <xdr:from>
      <xdr:col>3</xdr:col>
      <xdr:colOff>647185</xdr:colOff>
      <xdr:row>3</xdr:row>
      <xdr:rowOff>737042</xdr:rowOff>
    </xdr:from>
    <xdr:to>
      <xdr:col>5</xdr:col>
      <xdr:colOff>333373</xdr:colOff>
      <xdr:row>3</xdr:row>
      <xdr:rowOff>1714487</xdr:rowOff>
    </xdr:to>
    <xdr:sp macro="" textlink="">
      <xdr:nvSpPr>
        <xdr:cNvPr id="48" name="TextBox 47">
          <a:extLst>
            <a:ext uri="{FF2B5EF4-FFF2-40B4-BE49-F238E27FC236}">
              <a16:creationId xmlns:a16="http://schemas.microsoft.com/office/drawing/2014/main" id="{00000000-0008-0000-0D00-000030000000}"/>
            </a:ext>
          </a:extLst>
        </xdr:cNvPr>
        <xdr:cNvSpPr txBox="1"/>
      </xdr:nvSpPr>
      <xdr:spPr>
        <a:xfrm>
          <a:off x="3802341" y="1487136"/>
          <a:ext cx="1448313" cy="977445"/>
        </a:xfrm>
        <a:prstGeom prst="rect">
          <a:avLst/>
        </a:prstGeom>
        <a:solidFill>
          <a:srgbClr val="FFFF99"/>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wrap="square" rtlCol="0" anchor="ctr"/>
        <a:lstStyle/>
        <a:p>
          <a:pPr marL="0" indent="0" algn="ctr"/>
          <a:r>
            <a:rPr lang="en-US" sz="1100">
              <a:solidFill>
                <a:schemeClr val="dk1"/>
              </a:solidFill>
              <a:latin typeface="+mn-lt"/>
              <a:ea typeface="+mn-ea"/>
              <a:cs typeface="+mn-cs"/>
            </a:rPr>
            <a:t>Review Industry/ Vendor Information for Lessons Learned &amp; Project Specific Risks to Consider</a:t>
          </a:r>
        </a:p>
      </xdr:txBody>
    </xdr:sp>
    <xdr:clientData/>
  </xdr:twoCellAnchor>
  <xdr:twoCellAnchor>
    <xdr:from>
      <xdr:col>12</xdr:col>
      <xdr:colOff>214320</xdr:colOff>
      <xdr:row>4</xdr:row>
      <xdr:rowOff>715382</xdr:rowOff>
    </xdr:from>
    <xdr:to>
      <xdr:col>12</xdr:col>
      <xdr:colOff>488156</xdr:colOff>
      <xdr:row>4</xdr:row>
      <xdr:rowOff>720315</xdr:rowOff>
    </xdr:to>
    <xdr:cxnSp macro="">
      <xdr:nvCxnSpPr>
        <xdr:cNvPr id="51" name="Elbow Connector 234">
          <a:extLst>
            <a:ext uri="{FF2B5EF4-FFF2-40B4-BE49-F238E27FC236}">
              <a16:creationId xmlns:a16="http://schemas.microsoft.com/office/drawing/2014/main" id="{00000000-0008-0000-0D00-000033000000}"/>
            </a:ext>
          </a:extLst>
        </xdr:cNvPr>
        <xdr:cNvCxnSpPr>
          <a:stCxn id="15" idx="3"/>
          <a:endCxn id="16" idx="1"/>
        </xdr:cNvCxnSpPr>
      </xdr:nvCxnSpPr>
      <xdr:spPr>
        <a:xfrm>
          <a:off x="9382133" y="3632413"/>
          <a:ext cx="273836" cy="4933"/>
        </a:xfrm>
        <a:prstGeom prst="bentConnector3">
          <a:avLst>
            <a:gd name="adj1" fmla="val 50000"/>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39962</xdr:colOff>
      <xdr:row>3</xdr:row>
      <xdr:rowOff>856103</xdr:rowOff>
    </xdr:from>
    <xdr:to>
      <xdr:col>7</xdr:col>
      <xdr:colOff>512015</xdr:colOff>
      <xdr:row>3</xdr:row>
      <xdr:rowOff>1595424</xdr:rowOff>
    </xdr:to>
    <xdr:sp macro="" textlink="">
      <xdr:nvSpPr>
        <xdr:cNvPr id="67" name="TextBox 66">
          <a:extLst>
            <a:ext uri="{FF2B5EF4-FFF2-40B4-BE49-F238E27FC236}">
              <a16:creationId xmlns:a16="http://schemas.microsoft.com/office/drawing/2014/main" id="{00000000-0008-0000-0D00-000043000000}"/>
            </a:ext>
          </a:extLst>
        </xdr:cNvPr>
        <xdr:cNvSpPr txBox="1"/>
      </xdr:nvSpPr>
      <xdr:spPr>
        <a:xfrm>
          <a:off x="5564462" y="1606197"/>
          <a:ext cx="1079272" cy="739321"/>
        </a:xfrm>
        <a:prstGeom prst="rect">
          <a:avLst/>
        </a:prstGeom>
        <a:solidFill>
          <a:srgbClr val="FFFF99"/>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wrap="square" rtlCol="0" anchor="ctr"/>
        <a:lstStyle/>
        <a:p>
          <a:pPr marL="0" indent="0" algn="ctr"/>
          <a:r>
            <a:rPr lang="en-US" sz="1100">
              <a:solidFill>
                <a:schemeClr val="dk1"/>
              </a:solidFill>
              <a:latin typeface="+mn-lt"/>
              <a:ea typeface="+mn-ea"/>
              <a:cs typeface="+mn-cs"/>
            </a:rPr>
            <a:t>Review Historical Risk Database  For Related Risks</a:t>
          </a:r>
        </a:p>
      </xdr:txBody>
    </xdr:sp>
    <xdr:clientData/>
  </xdr:twoCellAnchor>
  <xdr:twoCellAnchor>
    <xdr:from>
      <xdr:col>8</xdr:col>
      <xdr:colOff>142875</xdr:colOff>
      <xdr:row>3</xdr:row>
      <xdr:rowOff>856102</xdr:rowOff>
    </xdr:from>
    <xdr:to>
      <xdr:col>10</xdr:col>
      <xdr:colOff>135260</xdr:colOff>
      <xdr:row>3</xdr:row>
      <xdr:rowOff>1595423</xdr:rowOff>
    </xdr:to>
    <xdr:sp macro="" textlink="">
      <xdr:nvSpPr>
        <xdr:cNvPr id="68" name="TextBox 67">
          <a:extLst>
            <a:ext uri="{FF2B5EF4-FFF2-40B4-BE49-F238E27FC236}">
              <a16:creationId xmlns:a16="http://schemas.microsoft.com/office/drawing/2014/main" id="{00000000-0008-0000-0D00-000044000000}"/>
            </a:ext>
          </a:extLst>
        </xdr:cNvPr>
        <xdr:cNvSpPr txBox="1"/>
      </xdr:nvSpPr>
      <xdr:spPr>
        <a:xfrm>
          <a:off x="6881813" y="1606196"/>
          <a:ext cx="1206822" cy="739321"/>
        </a:xfrm>
        <a:prstGeom prst="rect">
          <a:avLst/>
        </a:prstGeom>
        <a:solidFill>
          <a:srgbClr val="FFFF99"/>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wrap="square" rtlCol="0" anchor="ctr"/>
        <a:lstStyle/>
        <a:p>
          <a:pPr marL="0" indent="0" algn="ctr"/>
          <a:r>
            <a:rPr lang="en-US" sz="1100">
              <a:solidFill>
                <a:schemeClr val="dk1"/>
              </a:solidFill>
              <a:latin typeface="+mn-lt"/>
              <a:ea typeface="+mn-ea"/>
              <a:cs typeface="+mn-cs"/>
            </a:rPr>
            <a:t>Review Current Projects for Related/Common Risks</a:t>
          </a:r>
        </a:p>
      </xdr:txBody>
    </xdr:sp>
    <xdr:clientData/>
  </xdr:twoCellAnchor>
  <xdr:twoCellAnchor>
    <xdr:from>
      <xdr:col>7</xdr:col>
      <xdr:colOff>512015</xdr:colOff>
      <xdr:row>3</xdr:row>
      <xdr:rowOff>1225763</xdr:rowOff>
    </xdr:from>
    <xdr:to>
      <xdr:col>8</xdr:col>
      <xdr:colOff>142875</xdr:colOff>
      <xdr:row>3</xdr:row>
      <xdr:rowOff>1225764</xdr:rowOff>
    </xdr:to>
    <xdr:cxnSp macro="">
      <xdr:nvCxnSpPr>
        <xdr:cNvPr id="69" name="Elbow Connector 234">
          <a:extLst>
            <a:ext uri="{FF2B5EF4-FFF2-40B4-BE49-F238E27FC236}">
              <a16:creationId xmlns:a16="http://schemas.microsoft.com/office/drawing/2014/main" id="{00000000-0008-0000-0D00-000045000000}"/>
            </a:ext>
          </a:extLst>
        </xdr:cNvPr>
        <xdr:cNvCxnSpPr>
          <a:stCxn id="67" idx="3"/>
          <a:endCxn id="68" idx="1"/>
        </xdr:cNvCxnSpPr>
      </xdr:nvCxnSpPr>
      <xdr:spPr>
        <a:xfrm flipV="1">
          <a:off x="6643734" y="1975857"/>
          <a:ext cx="238079" cy="1"/>
        </a:xfrm>
        <a:prstGeom prst="bentConnector3">
          <a:avLst>
            <a:gd name="adj1" fmla="val 50000"/>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333373</xdr:colOff>
      <xdr:row>3</xdr:row>
      <xdr:rowOff>1225764</xdr:rowOff>
    </xdr:from>
    <xdr:to>
      <xdr:col>6</xdr:col>
      <xdr:colOff>39962</xdr:colOff>
      <xdr:row>3</xdr:row>
      <xdr:rowOff>1225765</xdr:rowOff>
    </xdr:to>
    <xdr:cxnSp macro="">
      <xdr:nvCxnSpPr>
        <xdr:cNvPr id="72" name="Elbow Connector 234">
          <a:extLst>
            <a:ext uri="{FF2B5EF4-FFF2-40B4-BE49-F238E27FC236}">
              <a16:creationId xmlns:a16="http://schemas.microsoft.com/office/drawing/2014/main" id="{00000000-0008-0000-0D00-000048000000}"/>
            </a:ext>
          </a:extLst>
        </xdr:cNvPr>
        <xdr:cNvCxnSpPr>
          <a:stCxn id="48" idx="3"/>
          <a:endCxn id="67" idx="1"/>
        </xdr:cNvCxnSpPr>
      </xdr:nvCxnSpPr>
      <xdr:spPr>
        <a:xfrm flipV="1">
          <a:off x="5250654" y="1975858"/>
          <a:ext cx="313808" cy="1"/>
        </a:xfrm>
        <a:prstGeom prst="bentConnector3">
          <a:avLst>
            <a:gd name="adj1" fmla="val 50000"/>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135260</xdr:colOff>
      <xdr:row>3</xdr:row>
      <xdr:rowOff>1225763</xdr:rowOff>
    </xdr:from>
    <xdr:to>
      <xdr:col>10</xdr:col>
      <xdr:colOff>349446</xdr:colOff>
      <xdr:row>3</xdr:row>
      <xdr:rowOff>1225771</xdr:rowOff>
    </xdr:to>
    <xdr:cxnSp macro="">
      <xdr:nvCxnSpPr>
        <xdr:cNvPr id="74" name="Elbow Connector 234">
          <a:extLst>
            <a:ext uri="{FF2B5EF4-FFF2-40B4-BE49-F238E27FC236}">
              <a16:creationId xmlns:a16="http://schemas.microsoft.com/office/drawing/2014/main" id="{00000000-0008-0000-0D00-00004A000000}"/>
            </a:ext>
          </a:extLst>
        </xdr:cNvPr>
        <xdr:cNvCxnSpPr>
          <a:stCxn id="68" idx="3"/>
          <a:endCxn id="14" idx="1"/>
        </xdr:cNvCxnSpPr>
      </xdr:nvCxnSpPr>
      <xdr:spPr>
        <a:xfrm>
          <a:off x="8088635" y="1975857"/>
          <a:ext cx="214186" cy="8"/>
        </a:xfrm>
        <a:prstGeom prst="bentConnector3">
          <a:avLst>
            <a:gd name="adj1" fmla="val 50000"/>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790056</xdr:colOff>
      <xdr:row>4</xdr:row>
      <xdr:rowOff>344150</xdr:rowOff>
    </xdr:from>
    <xdr:to>
      <xdr:col>5</xdr:col>
      <xdr:colOff>190500</xdr:colOff>
      <xdr:row>4</xdr:row>
      <xdr:rowOff>1083471</xdr:rowOff>
    </xdr:to>
    <xdr:sp macro="" textlink="">
      <xdr:nvSpPr>
        <xdr:cNvPr id="97" name="TextBox 96">
          <a:extLst>
            <a:ext uri="{FF2B5EF4-FFF2-40B4-BE49-F238E27FC236}">
              <a16:creationId xmlns:a16="http://schemas.microsoft.com/office/drawing/2014/main" id="{00000000-0008-0000-0D00-000061000000}"/>
            </a:ext>
          </a:extLst>
        </xdr:cNvPr>
        <xdr:cNvSpPr txBox="1"/>
      </xdr:nvSpPr>
      <xdr:spPr>
        <a:xfrm>
          <a:off x="3945212" y="3261181"/>
          <a:ext cx="1162569" cy="739321"/>
        </a:xfrm>
        <a:prstGeom prst="rect">
          <a:avLst/>
        </a:prstGeom>
        <a:solidFill>
          <a:srgbClr val="FFFF99"/>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wrap="square" rtlCol="0" anchor="ctr"/>
        <a:lstStyle/>
        <a:p>
          <a:pPr marL="0" indent="0" algn="ctr"/>
          <a:r>
            <a:rPr lang="en-US" sz="1100">
              <a:solidFill>
                <a:schemeClr val="dk1"/>
              </a:solidFill>
              <a:latin typeface="+mn-lt"/>
              <a:ea typeface="+mn-ea"/>
              <a:cs typeface="+mn-cs"/>
            </a:rPr>
            <a:t>Provide Input</a:t>
          </a:r>
        </a:p>
      </xdr:txBody>
    </xdr:sp>
    <xdr:clientData/>
  </xdr:twoCellAnchor>
  <xdr:twoCellAnchor>
    <xdr:from>
      <xdr:col>8</xdr:col>
      <xdr:colOff>206648</xdr:colOff>
      <xdr:row>4</xdr:row>
      <xdr:rowOff>356056</xdr:rowOff>
    </xdr:from>
    <xdr:to>
      <xdr:col>10</xdr:col>
      <xdr:colOff>71483</xdr:colOff>
      <xdr:row>4</xdr:row>
      <xdr:rowOff>1095377</xdr:rowOff>
    </xdr:to>
    <xdr:sp macro="" textlink="">
      <xdr:nvSpPr>
        <xdr:cNvPr id="98" name="TextBox 97">
          <a:extLst>
            <a:ext uri="{FF2B5EF4-FFF2-40B4-BE49-F238E27FC236}">
              <a16:creationId xmlns:a16="http://schemas.microsoft.com/office/drawing/2014/main" id="{00000000-0008-0000-0D00-000062000000}"/>
            </a:ext>
          </a:extLst>
        </xdr:cNvPr>
        <xdr:cNvSpPr txBox="1"/>
      </xdr:nvSpPr>
      <xdr:spPr>
        <a:xfrm>
          <a:off x="6945586" y="3273087"/>
          <a:ext cx="1079272" cy="739321"/>
        </a:xfrm>
        <a:prstGeom prst="rect">
          <a:avLst/>
        </a:prstGeom>
        <a:solidFill>
          <a:srgbClr val="FFFF99"/>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wrap="square" rtlCol="0" anchor="ctr"/>
        <a:lstStyle/>
        <a:p>
          <a:pPr marL="0" indent="0" algn="ctr"/>
          <a:r>
            <a:rPr lang="en-US" sz="1100">
              <a:solidFill>
                <a:schemeClr val="dk1"/>
              </a:solidFill>
              <a:latin typeface="+mn-lt"/>
              <a:ea typeface="+mn-ea"/>
              <a:cs typeface="+mn-cs"/>
            </a:rPr>
            <a:t>Provide Input</a:t>
          </a:r>
        </a:p>
      </xdr:txBody>
    </xdr:sp>
    <xdr:clientData/>
  </xdr:twoCellAnchor>
  <xdr:twoCellAnchor>
    <xdr:from>
      <xdr:col>4</xdr:col>
      <xdr:colOff>490277</xdr:colOff>
      <xdr:row>3</xdr:row>
      <xdr:rowOff>1714488</xdr:rowOff>
    </xdr:from>
    <xdr:to>
      <xdr:col>4</xdr:col>
      <xdr:colOff>490278</xdr:colOff>
      <xdr:row>4</xdr:row>
      <xdr:rowOff>344151</xdr:rowOff>
    </xdr:to>
    <xdr:cxnSp macro="">
      <xdr:nvCxnSpPr>
        <xdr:cNvPr id="99" name="Elbow Connector 234">
          <a:extLst>
            <a:ext uri="{FF2B5EF4-FFF2-40B4-BE49-F238E27FC236}">
              <a16:creationId xmlns:a16="http://schemas.microsoft.com/office/drawing/2014/main" id="{00000000-0008-0000-0D00-000063000000}"/>
            </a:ext>
          </a:extLst>
        </xdr:cNvPr>
        <xdr:cNvCxnSpPr>
          <a:stCxn id="97" idx="0"/>
          <a:endCxn id="48" idx="2"/>
        </xdr:cNvCxnSpPr>
      </xdr:nvCxnSpPr>
      <xdr:spPr>
        <a:xfrm rot="5400000" flipH="1" flipV="1">
          <a:off x="4128197" y="2862881"/>
          <a:ext cx="796600" cy="1"/>
        </a:xfrm>
        <a:prstGeom prst="bentConnector3">
          <a:avLst>
            <a:gd name="adj1" fmla="val 50000"/>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139066</xdr:colOff>
      <xdr:row>3</xdr:row>
      <xdr:rowOff>1595423</xdr:rowOff>
    </xdr:from>
    <xdr:to>
      <xdr:col>9</xdr:col>
      <xdr:colOff>139068</xdr:colOff>
      <xdr:row>4</xdr:row>
      <xdr:rowOff>356056</xdr:rowOff>
    </xdr:to>
    <xdr:cxnSp macro="">
      <xdr:nvCxnSpPr>
        <xdr:cNvPr id="103" name="Elbow Connector 234">
          <a:extLst>
            <a:ext uri="{FF2B5EF4-FFF2-40B4-BE49-F238E27FC236}">
              <a16:creationId xmlns:a16="http://schemas.microsoft.com/office/drawing/2014/main" id="{00000000-0008-0000-0D00-000067000000}"/>
            </a:ext>
          </a:extLst>
        </xdr:cNvPr>
        <xdr:cNvCxnSpPr>
          <a:stCxn id="98" idx="0"/>
          <a:endCxn id="68" idx="2"/>
        </xdr:cNvCxnSpPr>
      </xdr:nvCxnSpPr>
      <xdr:spPr>
        <a:xfrm rot="5400000" flipH="1" flipV="1">
          <a:off x="7021438" y="2809301"/>
          <a:ext cx="927570" cy="2"/>
        </a:xfrm>
        <a:prstGeom prst="bentConnector3">
          <a:avLst>
            <a:gd name="adj1" fmla="val 50000"/>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547689</xdr:colOff>
      <xdr:row>3</xdr:row>
      <xdr:rowOff>22665</xdr:rowOff>
    </xdr:from>
    <xdr:to>
      <xdr:col>8</xdr:col>
      <xdr:colOff>16198</xdr:colOff>
      <xdr:row>3</xdr:row>
      <xdr:rowOff>761986</xdr:rowOff>
    </xdr:to>
    <xdr:sp macro="" textlink="">
      <xdr:nvSpPr>
        <xdr:cNvPr id="121" name="TextBox 120">
          <a:extLst>
            <a:ext uri="{FF2B5EF4-FFF2-40B4-BE49-F238E27FC236}">
              <a16:creationId xmlns:a16="http://schemas.microsoft.com/office/drawing/2014/main" id="{00000000-0008-0000-0D00-000079000000}"/>
            </a:ext>
          </a:extLst>
        </xdr:cNvPr>
        <xdr:cNvSpPr txBox="1"/>
      </xdr:nvSpPr>
      <xdr:spPr>
        <a:xfrm>
          <a:off x="5464970" y="772759"/>
          <a:ext cx="1290166" cy="739321"/>
        </a:xfrm>
        <a:prstGeom prst="rect">
          <a:avLst/>
        </a:prstGeom>
        <a:solidFill>
          <a:srgbClr val="FFFF99"/>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wrap="square" rtlCol="0" anchor="ctr"/>
        <a:lstStyle/>
        <a:p>
          <a:pPr marL="0" indent="0" algn="ctr"/>
          <a:r>
            <a:rPr lang="en-US" sz="1100">
              <a:solidFill>
                <a:schemeClr val="dk1"/>
              </a:solidFill>
              <a:latin typeface="+mn-lt"/>
              <a:ea typeface="+mn-ea"/>
              <a:cs typeface="+mn-cs"/>
            </a:rPr>
            <a:t>Document</a:t>
          </a:r>
          <a:r>
            <a:rPr lang="en-US" sz="1100" baseline="0">
              <a:solidFill>
                <a:schemeClr val="dk1"/>
              </a:solidFill>
              <a:latin typeface="+mn-lt"/>
              <a:ea typeface="+mn-ea"/>
              <a:cs typeface="+mn-cs"/>
            </a:rPr>
            <a:t> Interdependencies in Work Scope</a:t>
          </a:r>
          <a:endParaRPr lang="en-US" sz="1100">
            <a:solidFill>
              <a:schemeClr val="dk1"/>
            </a:solidFill>
            <a:latin typeface="+mn-lt"/>
            <a:ea typeface="+mn-ea"/>
            <a:cs typeface="+mn-cs"/>
          </a:endParaRPr>
        </a:p>
      </xdr:txBody>
    </xdr:sp>
    <xdr:clientData/>
  </xdr:twoCellAnchor>
  <xdr:twoCellAnchor>
    <xdr:from>
      <xdr:col>8</xdr:col>
      <xdr:colOff>16198</xdr:colOff>
      <xdr:row>3</xdr:row>
      <xdr:rowOff>392326</xdr:rowOff>
    </xdr:from>
    <xdr:to>
      <xdr:col>9</xdr:col>
      <xdr:colOff>139068</xdr:colOff>
      <xdr:row>3</xdr:row>
      <xdr:rowOff>856102</xdr:rowOff>
    </xdr:to>
    <xdr:cxnSp macro="">
      <xdr:nvCxnSpPr>
        <xdr:cNvPr id="122" name="Elbow Connector 234">
          <a:extLst>
            <a:ext uri="{FF2B5EF4-FFF2-40B4-BE49-F238E27FC236}">
              <a16:creationId xmlns:a16="http://schemas.microsoft.com/office/drawing/2014/main" id="{00000000-0008-0000-0D00-00007A000000}"/>
            </a:ext>
          </a:extLst>
        </xdr:cNvPr>
        <xdr:cNvCxnSpPr>
          <a:stCxn id="121" idx="3"/>
          <a:endCxn id="68" idx="0"/>
        </xdr:cNvCxnSpPr>
      </xdr:nvCxnSpPr>
      <xdr:spPr>
        <a:xfrm>
          <a:off x="6755136" y="1142420"/>
          <a:ext cx="730088" cy="463776"/>
        </a:xfrm>
        <a:prstGeom prst="bentConnector2">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e54495" refreshedDate="40449.656667476855" createdVersion="3" refreshedVersion="3" minRefreshableVersion="3" recordCount="95" xr:uid="{00000000-000A-0000-FFFF-FFFF00000000}">
  <cacheSource type="worksheet">
    <worksheetSource ref="A17:S17" sheet="Risk Register"/>
  </cacheSource>
  <cacheFields count="19">
    <cacheField name="#_x000a_" numFmtId="0">
      <sharedItems containsString="0" containsBlank="1" containsNumber="1" containsInteger="1" minValue="1" maxValue="94"/>
    </cacheField>
    <cacheField name="Risk Event Description _x000a_What is the event?" numFmtId="0">
      <sharedItems containsBlank="1"/>
    </cacheField>
    <cacheField name="Category _x000a_Sub-project, Project Phase, Location etc._x000a_(Optional)" numFmtId="0">
      <sharedItems containsBlank="1" count="4">
        <s v="Tech"/>
        <s v="Labor"/>
        <s v="Government"/>
        <m/>
      </sharedItems>
    </cacheField>
    <cacheField name="Likelihood" numFmtId="0">
      <sharedItems containsBlank="1"/>
    </cacheField>
    <cacheField name="Schedule " numFmtId="0">
      <sharedItems containsBlank="1"/>
    </cacheField>
    <cacheField name="Cost" numFmtId="0">
      <sharedItems containsBlank="1"/>
    </cacheField>
    <cacheField name="Quality" numFmtId="0">
      <sharedItems containsBlank="1"/>
    </cacheField>
    <cacheField name="Safety" numFmtId="0">
      <sharedItems containsNonDate="0" containsString="0" containsBlank="1"/>
    </cacheField>
    <cacheField name="Scope" numFmtId="0">
      <sharedItems containsNonDate="0" containsString="0" containsBlank="1"/>
    </cacheField>
    <cacheField name="Total Score" numFmtId="0">
      <sharedItems containsString="0" containsBlank="1" containsNumber="1" containsInteger="1" minValue="0" maxValue="75"/>
    </cacheField>
    <cacheField name="Risk Event Drivers _x000a_What are the conditions, actions, or events that are likely to trigger the risk event to occur or is a leading indicator to the risk event occurring?" numFmtId="0">
      <sharedItems containsBlank="1"/>
    </cacheField>
    <cacheField name="Response/ Mitigation Strategy _x000a_What action(s) will be taken to limit the likelihood of these event occurring or limiting the impacts?" numFmtId="0">
      <sharedItems containsBlank="1"/>
    </cacheField>
    <cacheField name="Contingency Plan _x000a_What action(s) will be taken if this event occurs?" numFmtId="0">
      <sharedItems containsBlank="1"/>
    </cacheField>
    <cacheField name="Owner_x000a_" numFmtId="0">
      <sharedItems containsNonDate="0" containsString="0" containsBlank="1"/>
    </cacheField>
    <cacheField name="Risk Timeframe_x000a_Critical date(s) or period of exposure" numFmtId="0">
      <sharedItems containsNonDate="0" containsString="0" containsBlank="1"/>
    </cacheField>
    <cacheField name="Organizational or Cross-Project Impacts" numFmtId="0">
      <sharedItems containsBlank="1"/>
    </cacheField>
    <cacheField name="Comments_x000a_" numFmtId="0">
      <sharedItems containsNonDate="0" containsString="0" containsBlank="1"/>
    </cacheField>
    <cacheField name="Status" numFmtId="0">
      <sharedItems count="2">
        <s v="!OPEN"/>
        <s v="!Ox"/>
      </sharedItems>
    </cacheField>
    <cacheField name="Color" numFmtId="0">
      <sharedItems containsBlank="1" count="4">
        <s v="Yellow"/>
        <s v="Green"/>
        <s v="RED"/>
        <m/>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95">
  <r>
    <n v="1"/>
    <s v="a"/>
    <x v="0"/>
    <s v="H"/>
    <s v="H"/>
    <s v="H"/>
    <m/>
    <m/>
    <m/>
    <n v="50"/>
    <s v="Drivers to monitor:_x000a_-_x000a_Drivers that have occurred:_x000a_-"/>
    <s v="Planned Actions:_x000a_- _x000a_- _x000a_Completed Actions:_x000a_-"/>
    <s v="Planned Actions:_x000a_-_x000a_-"/>
    <m/>
    <m/>
    <s v="No"/>
    <m/>
    <x v="0"/>
    <x v="0"/>
  </r>
  <r>
    <n v="2"/>
    <s v="b"/>
    <x v="0"/>
    <s v="H"/>
    <s v="H"/>
    <s v="H"/>
    <m/>
    <m/>
    <m/>
    <n v="50"/>
    <s v="Drivers to monitor:_x000a_-_x000a_Drivers that have occurred:_x000a_-"/>
    <s v="Planned Actions:_x000a_- _x000a_- _x000a_Completed Actions:_x000a_-"/>
    <s v="Planned Actions:_x000a_-_x000a_-"/>
    <m/>
    <m/>
    <m/>
    <m/>
    <x v="0"/>
    <x v="0"/>
  </r>
  <r>
    <n v="3"/>
    <s v="Closed Risks"/>
    <x v="0"/>
    <s v="H"/>
    <s v="H"/>
    <s v="H"/>
    <m/>
    <m/>
    <m/>
    <n v="50"/>
    <s v="Drivers to monitor:_x000a_-_x000a_Drivers that have occurred:_x000a_-"/>
    <s v="Planned Actions:_x000a_- _x000a_- _x000a_Completed Actions:_x000a_-"/>
    <s v="Planned Actions:_x000a_-_x000a_-"/>
    <m/>
    <m/>
    <m/>
    <m/>
    <x v="0"/>
    <x v="0"/>
  </r>
  <r>
    <n v="4"/>
    <s v="d"/>
    <x v="1"/>
    <s v="H"/>
    <s v="H"/>
    <m/>
    <m/>
    <m/>
    <m/>
    <n v="25"/>
    <s v="Drivers to monitor:_x000a_-_x000a_Drivers that have occurred:_x000a_-"/>
    <s v="Planned Actions:_x000a_- _x000a_- _x000a_Completed Actions:_x000a_-"/>
    <s v="Planned Actions:_x000a_-_x000a_-"/>
    <m/>
    <m/>
    <m/>
    <m/>
    <x v="0"/>
    <x v="1"/>
  </r>
  <r>
    <n v="5"/>
    <s v="e"/>
    <x v="1"/>
    <s v="H"/>
    <s v="H"/>
    <s v="H"/>
    <s v="H"/>
    <m/>
    <m/>
    <n v="75"/>
    <s v="Drivers to monitor:_x000a_-_x000a_Drivers that have occurred:_x000a_-"/>
    <s v="Planned Actions:_x000a_- _x000a_- _x000a_Completed Actions:_x000a_-"/>
    <s v="Planned Actions:_x000a_-_x000a_-"/>
    <m/>
    <m/>
    <m/>
    <m/>
    <x v="0"/>
    <x v="2"/>
  </r>
  <r>
    <n v="6"/>
    <s v="f"/>
    <x v="1"/>
    <s v="H"/>
    <s v="H"/>
    <s v="H"/>
    <m/>
    <m/>
    <m/>
    <n v="50"/>
    <s v="Drivers to monitor:_x000a_-_x000a_Drivers that have occurred:_x000a_-"/>
    <s v="Planned Actions:_x000a_- _x000a_- _x000a_Completed Actions:_x000a_-"/>
    <s v="Planned Actions:_x000a_-_x000a_-"/>
    <m/>
    <m/>
    <m/>
    <m/>
    <x v="0"/>
    <x v="0"/>
  </r>
  <r>
    <n v="7"/>
    <s v="g"/>
    <x v="2"/>
    <s v="H"/>
    <s v="H"/>
    <m/>
    <m/>
    <m/>
    <m/>
    <n v="25"/>
    <s v="Drivers to monitor:_x000a_-_x000a_Drivers that have occurred:_x000a_-"/>
    <s v="Planned Actions:_x000a_- _x000a_- _x000a_Completed Actions:_x000a_-"/>
    <s v="Planned Actions:_x000a_-_x000a_-"/>
    <m/>
    <m/>
    <m/>
    <m/>
    <x v="0"/>
    <x v="1"/>
  </r>
  <r>
    <n v="8"/>
    <m/>
    <x v="3"/>
    <m/>
    <m/>
    <m/>
    <m/>
    <m/>
    <m/>
    <n v="0"/>
    <s v="Drivers to monitor:_x000a_-_x000a_Drivers that have occurred:_x000a_-"/>
    <s v="Planned Actions:_x000a_- _x000a_- _x000a_Completed Actions:_x000a_-"/>
    <s v="Planned Actions:_x000a_-_x000a_-"/>
    <m/>
    <m/>
    <m/>
    <m/>
    <x v="0"/>
    <x v="1"/>
  </r>
  <r>
    <n v="9"/>
    <m/>
    <x v="3"/>
    <m/>
    <m/>
    <m/>
    <m/>
    <m/>
    <m/>
    <n v="0"/>
    <s v="Drivers to monitor:_x000a_-_x000a_Drivers that have occurred:_x000a_-"/>
    <s v="Planned Actions:_x000a_- _x000a_- _x000a_Completed Actions:_x000a_-"/>
    <s v="Planned Actions:_x000a_-_x000a_-"/>
    <m/>
    <m/>
    <m/>
    <m/>
    <x v="0"/>
    <x v="1"/>
  </r>
  <r>
    <n v="10"/>
    <m/>
    <x v="3"/>
    <m/>
    <m/>
    <m/>
    <m/>
    <m/>
    <m/>
    <n v="0"/>
    <s v="Drivers to monitor:_x000a_-_x000a_Drivers that have occurred:_x000a_-"/>
    <s v="Planned Actions:_x000a_- _x000a_- _x000a_Completed Actions:_x000a_-"/>
    <s v="Planned Actions:_x000a_-_x000a_-"/>
    <m/>
    <m/>
    <m/>
    <m/>
    <x v="0"/>
    <x v="1"/>
  </r>
  <r>
    <n v="11"/>
    <m/>
    <x v="3"/>
    <m/>
    <m/>
    <m/>
    <m/>
    <m/>
    <m/>
    <n v="0"/>
    <s v="Drivers to monitor:_x000a_-_x000a_Drivers that have occurred:_x000a_-"/>
    <s v="Planned Actions:_x000a_- _x000a_- _x000a_Completed Actions:_x000a_-"/>
    <s v="Planned Actions:_x000a_-_x000a_-"/>
    <m/>
    <m/>
    <m/>
    <m/>
    <x v="0"/>
    <x v="1"/>
  </r>
  <r>
    <n v="12"/>
    <m/>
    <x v="3"/>
    <m/>
    <m/>
    <m/>
    <m/>
    <m/>
    <m/>
    <n v="0"/>
    <s v="Drivers to monitor:_x000a_-_x000a_Drivers that have occurred:_x000a_-"/>
    <s v="Planned Actions:_x000a_- _x000a_- _x000a_Completed Actions:_x000a_-"/>
    <s v="Planned Actions:_x000a_-_x000a_-"/>
    <m/>
    <m/>
    <m/>
    <m/>
    <x v="0"/>
    <x v="1"/>
  </r>
  <r>
    <n v="13"/>
    <m/>
    <x v="3"/>
    <m/>
    <m/>
    <m/>
    <m/>
    <m/>
    <m/>
    <n v="0"/>
    <s v="Drivers to monitor:_x000a_-_x000a_Drivers that have occurred:_x000a_-"/>
    <s v="Planned Actions:_x000a_- _x000a_- _x000a_Completed Actions:_x000a_-"/>
    <s v="Planned Actions:_x000a_-_x000a_-"/>
    <m/>
    <m/>
    <m/>
    <m/>
    <x v="0"/>
    <x v="1"/>
  </r>
  <r>
    <n v="14"/>
    <m/>
    <x v="3"/>
    <m/>
    <m/>
    <m/>
    <m/>
    <m/>
    <m/>
    <n v="0"/>
    <s v="Drivers to monitor:_x000a_-_x000a_Drivers that have occurred:_x000a_-"/>
    <s v="Planned Actions:_x000a_- _x000a_- _x000a_Completed Actions:_x000a_-"/>
    <s v="Planned Actions:_x000a_-_x000a_-"/>
    <m/>
    <m/>
    <m/>
    <m/>
    <x v="0"/>
    <x v="1"/>
  </r>
  <r>
    <n v="15"/>
    <m/>
    <x v="3"/>
    <m/>
    <m/>
    <m/>
    <m/>
    <m/>
    <m/>
    <n v="0"/>
    <s v="Drivers to monitor:_x000a_-_x000a_Drivers that have occurred:_x000a_-"/>
    <s v="Planned Actions:_x000a_- _x000a_- _x000a_Completed Actions:_x000a_-"/>
    <s v="Planned Actions:_x000a_-_x000a_-"/>
    <m/>
    <m/>
    <m/>
    <m/>
    <x v="0"/>
    <x v="1"/>
  </r>
  <r>
    <n v="16"/>
    <m/>
    <x v="3"/>
    <m/>
    <m/>
    <m/>
    <m/>
    <m/>
    <m/>
    <n v="0"/>
    <s v="Drivers to monitor:_x000a_-_x000a_Drivers that have occurred:_x000a_-"/>
    <s v="Planned Actions:_x000a_- _x000a_- _x000a_Completed Actions:_x000a_-"/>
    <s v="Planned Actions:_x000a_-_x000a_-"/>
    <m/>
    <m/>
    <m/>
    <m/>
    <x v="0"/>
    <x v="1"/>
  </r>
  <r>
    <n v="17"/>
    <m/>
    <x v="3"/>
    <m/>
    <m/>
    <m/>
    <m/>
    <m/>
    <m/>
    <n v="0"/>
    <s v="Drivers to monitor:_x000a_-_x000a_Drivers that have occurred:_x000a_-"/>
    <s v="Planned Actions:_x000a_- _x000a_- _x000a_Completed Actions:_x000a_-"/>
    <s v="Planned Actions:_x000a_-_x000a_-"/>
    <m/>
    <m/>
    <m/>
    <m/>
    <x v="0"/>
    <x v="1"/>
  </r>
  <r>
    <n v="18"/>
    <m/>
    <x v="3"/>
    <m/>
    <m/>
    <m/>
    <m/>
    <m/>
    <m/>
    <n v="0"/>
    <s v="Drivers to monitor:_x000a_-_x000a_Drivers that have occurred:_x000a_-"/>
    <s v="Planned Actions:_x000a_- _x000a_- _x000a_Completed Actions:_x000a_-"/>
    <s v="Planned Actions:_x000a_-_x000a_-"/>
    <m/>
    <m/>
    <m/>
    <m/>
    <x v="0"/>
    <x v="1"/>
  </r>
  <r>
    <n v="19"/>
    <m/>
    <x v="3"/>
    <m/>
    <m/>
    <m/>
    <m/>
    <m/>
    <m/>
    <n v="0"/>
    <s v="Drivers to monitor:_x000a_-_x000a_Drivers that have occurred:_x000a_-"/>
    <s v="Planned Actions:_x000a_- _x000a_- _x000a_Completed Actions:_x000a_-"/>
    <s v="Planned Actions:_x000a_-_x000a_-"/>
    <m/>
    <m/>
    <m/>
    <m/>
    <x v="0"/>
    <x v="1"/>
  </r>
  <r>
    <n v="20"/>
    <m/>
    <x v="3"/>
    <m/>
    <m/>
    <m/>
    <m/>
    <m/>
    <m/>
    <n v="0"/>
    <s v="Drivers to monitor:_x000a_-_x000a_Drivers that have occurred:_x000a_-"/>
    <s v="Planned Actions:_x000a_- _x000a_- _x000a_Completed Actions:_x000a_-"/>
    <s v="Planned Actions:_x000a_-_x000a_-"/>
    <m/>
    <m/>
    <m/>
    <m/>
    <x v="0"/>
    <x v="1"/>
  </r>
  <r>
    <n v="21"/>
    <m/>
    <x v="3"/>
    <m/>
    <m/>
    <m/>
    <m/>
    <m/>
    <m/>
    <n v="0"/>
    <s v="Drivers to monitor:_x000a_-_x000a_Drivers that have occurred:_x000a_-"/>
    <s v="Planned Actions:_x000a_- _x000a_- _x000a_Completed Actions:_x000a_-"/>
    <s v="Planned Actions:_x000a_-_x000a_-"/>
    <m/>
    <m/>
    <m/>
    <m/>
    <x v="0"/>
    <x v="1"/>
  </r>
  <r>
    <n v="22"/>
    <m/>
    <x v="3"/>
    <m/>
    <m/>
    <m/>
    <m/>
    <m/>
    <m/>
    <n v="0"/>
    <s v="Drivers to monitor:_x000a_-_x000a_Drivers that have occurred:_x000a_-"/>
    <s v="Planned Actions:_x000a_- _x000a_- _x000a_Completed Actions:_x000a_-"/>
    <s v="Planned Actions:_x000a_-_x000a_-"/>
    <m/>
    <m/>
    <m/>
    <m/>
    <x v="0"/>
    <x v="1"/>
  </r>
  <r>
    <n v="23"/>
    <m/>
    <x v="3"/>
    <m/>
    <m/>
    <m/>
    <m/>
    <m/>
    <m/>
    <n v="0"/>
    <s v="Drivers to monitor:_x000a_-_x000a_Drivers that have occurred:_x000a_-"/>
    <s v="Planned Actions:_x000a_- _x000a_- _x000a_Completed Actions:_x000a_-"/>
    <s v="Planned Actions:_x000a_-_x000a_-"/>
    <m/>
    <m/>
    <m/>
    <m/>
    <x v="0"/>
    <x v="1"/>
  </r>
  <r>
    <n v="24"/>
    <m/>
    <x v="3"/>
    <m/>
    <m/>
    <m/>
    <m/>
    <m/>
    <m/>
    <n v="0"/>
    <s v="Drivers to monitor:_x000a_-_x000a_Drivers that have occurred:_x000a_-"/>
    <s v="Planned Actions:_x000a_- _x000a_- _x000a_Completed Actions:_x000a_-"/>
    <s v="Planned Actions:_x000a_-_x000a_-"/>
    <m/>
    <m/>
    <m/>
    <m/>
    <x v="0"/>
    <x v="1"/>
  </r>
  <r>
    <n v="25"/>
    <m/>
    <x v="3"/>
    <m/>
    <m/>
    <m/>
    <m/>
    <m/>
    <m/>
    <n v="0"/>
    <s v="Drivers to monitor:_x000a_-_x000a_Drivers that have occurred:_x000a_-"/>
    <s v="Planned Actions:_x000a_- _x000a_- _x000a_Completed Actions:_x000a_-"/>
    <s v="Planned Actions:_x000a_-_x000a_-"/>
    <m/>
    <m/>
    <m/>
    <m/>
    <x v="0"/>
    <x v="1"/>
  </r>
  <r>
    <n v="26"/>
    <m/>
    <x v="3"/>
    <m/>
    <m/>
    <m/>
    <m/>
    <m/>
    <m/>
    <n v="0"/>
    <s v="Drivers to monitor:_x000a_-_x000a_Drivers that have occurred:_x000a_-"/>
    <s v="Planned Actions:_x000a_- _x000a_- _x000a_Completed Actions:_x000a_-"/>
    <s v="Planned Actions:_x000a_-_x000a_-"/>
    <m/>
    <m/>
    <m/>
    <m/>
    <x v="0"/>
    <x v="1"/>
  </r>
  <r>
    <n v="27"/>
    <m/>
    <x v="3"/>
    <m/>
    <m/>
    <m/>
    <m/>
    <m/>
    <m/>
    <n v="0"/>
    <s v="Drivers to monitor:_x000a_-_x000a_Drivers that have occurred:_x000a_-"/>
    <s v="Planned Actions:_x000a_- _x000a_- _x000a_Completed Actions:_x000a_-"/>
    <s v="Planned Actions:_x000a_-_x000a_-"/>
    <m/>
    <m/>
    <m/>
    <m/>
    <x v="0"/>
    <x v="1"/>
  </r>
  <r>
    <n v="28"/>
    <m/>
    <x v="3"/>
    <m/>
    <m/>
    <m/>
    <m/>
    <m/>
    <m/>
    <n v="0"/>
    <s v="Drivers to monitor:_x000a_-_x000a_Drivers that have occurred:_x000a_-"/>
    <s v="Planned Actions:_x000a_- _x000a_- _x000a_Completed Actions:_x000a_-"/>
    <s v="Planned Actions:_x000a_-_x000a_-"/>
    <m/>
    <m/>
    <m/>
    <m/>
    <x v="0"/>
    <x v="1"/>
  </r>
  <r>
    <n v="29"/>
    <m/>
    <x v="3"/>
    <m/>
    <m/>
    <m/>
    <m/>
    <m/>
    <m/>
    <n v="0"/>
    <s v="Drivers to monitor:_x000a_-_x000a_Drivers that have occurred:_x000a_-"/>
    <s v="Planned Actions:_x000a_- _x000a_- _x000a_Completed Actions:_x000a_-"/>
    <s v="Planned Actions:_x000a_-_x000a_-"/>
    <m/>
    <m/>
    <m/>
    <m/>
    <x v="0"/>
    <x v="1"/>
  </r>
  <r>
    <n v="30"/>
    <m/>
    <x v="3"/>
    <m/>
    <m/>
    <m/>
    <m/>
    <m/>
    <m/>
    <n v="0"/>
    <s v="Drivers to monitor:_x000a_-_x000a_Drivers that have occurred:_x000a_-"/>
    <s v="Planned Actions:_x000a_- _x000a_- _x000a_Completed Actions:_x000a_-"/>
    <s v="Planned Actions:_x000a_-_x000a_-"/>
    <m/>
    <m/>
    <m/>
    <m/>
    <x v="0"/>
    <x v="1"/>
  </r>
  <r>
    <n v="31"/>
    <m/>
    <x v="3"/>
    <m/>
    <m/>
    <m/>
    <m/>
    <m/>
    <m/>
    <n v="0"/>
    <s v="Drivers to monitor:_x000a_-_x000a_Drivers that have occurred:_x000a_-"/>
    <s v="Planned Actions:_x000a_- _x000a_- _x000a_Completed Actions:_x000a_-"/>
    <s v="Planned Actions:_x000a_-_x000a_-"/>
    <m/>
    <m/>
    <m/>
    <m/>
    <x v="0"/>
    <x v="1"/>
  </r>
  <r>
    <n v="32"/>
    <m/>
    <x v="3"/>
    <m/>
    <m/>
    <m/>
    <m/>
    <m/>
    <m/>
    <n v="0"/>
    <s v="Drivers to monitor:_x000a_-_x000a_Drivers that have occurred:_x000a_-"/>
    <s v="Planned Actions:_x000a_- _x000a_- _x000a_Completed Actions:_x000a_-"/>
    <s v="Planned Actions:_x000a_-_x000a_-"/>
    <m/>
    <m/>
    <m/>
    <m/>
    <x v="0"/>
    <x v="1"/>
  </r>
  <r>
    <n v="33"/>
    <m/>
    <x v="3"/>
    <m/>
    <m/>
    <m/>
    <m/>
    <m/>
    <m/>
    <n v="0"/>
    <s v="Drivers to monitor:_x000a_-_x000a_Drivers that have occurred:_x000a_-"/>
    <s v="Planned Actions:_x000a_- _x000a_- _x000a_Completed Actions:_x000a_-"/>
    <s v="Planned Actions:_x000a_-_x000a_-"/>
    <m/>
    <m/>
    <m/>
    <m/>
    <x v="0"/>
    <x v="1"/>
  </r>
  <r>
    <n v="34"/>
    <m/>
    <x v="3"/>
    <m/>
    <m/>
    <m/>
    <m/>
    <m/>
    <m/>
    <n v="0"/>
    <s v="Drivers to monitor:_x000a_-_x000a_Drivers that have occurred:_x000a_-"/>
    <s v="Planned Actions:_x000a_- _x000a_- _x000a_Completed Actions:_x000a_-"/>
    <s v="Planned Actions:_x000a_-_x000a_-"/>
    <m/>
    <m/>
    <m/>
    <m/>
    <x v="0"/>
    <x v="1"/>
  </r>
  <r>
    <n v="35"/>
    <m/>
    <x v="3"/>
    <m/>
    <m/>
    <m/>
    <m/>
    <m/>
    <m/>
    <n v="0"/>
    <s v="Drivers to monitor:_x000a_-_x000a_Drivers that have occurred:_x000a_-"/>
    <s v="Planned Actions:_x000a_- _x000a_- _x000a_Completed Actions:_x000a_-"/>
    <s v="Planned Actions:_x000a_-_x000a_-"/>
    <m/>
    <m/>
    <m/>
    <m/>
    <x v="0"/>
    <x v="1"/>
  </r>
  <r>
    <n v="36"/>
    <m/>
    <x v="3"/>
    <m/>
    <m/>
    <m/>
    <m/>
    <m/>
    <m/>
    <n v="0"/>
    <s v="Drivers to monitor:_x000a_-_x000a_Drivers that have occurred:_x000a_-"/>
    <s v="Planned Actions:_x000a_- _x000a_- _x000a_Completed Actions:_x000a_-"/>
    <s v="Planned Actions:_x000a_-_x000a_-"/>
    <m/>
    <m/>
    <m/>
    <m/>
    <x v="0"/>
    <x v="1"/>
  </r>
  <r>
    <n v="37"/>
    <m/>
    <x v="3"/>
    <m/>
    <m/>
    <m/>
    <m/>
    <m/>
    <m/>
    <n v="0"/>
    <s v="Drivers to monitor:_x000a_-_x000a_Drivers that have occurred:_x000a_-"/>
    <s v="Planned Actions:_x000a_- _x000a_- _x000a_Completed Actions:_x000a_-"/>
    <s v="Planned Actions:_x000a_-_x000a_-"/>
    <m/>
    <m/>
    <m/>
    <m/>
    <x v="0"/>
    <x v="1"/>
  </r>
  <r>
    <n v="38"/>
    <m/>
    <x v="3"/>
    <m/>
    <m/>
    <m/>
    <m/>
    <m/>
    <m/>
    <n v="0"/>
    <s v="Drivers to monitor:_x000a_-_x000a_Drivers that have occurred:_x000a_-"/>
    <s v="Planned Actions:_x000a_- _x000a_- _x000a_Completed Actions:_x000a_-"/>
    <s v="Planned Actions:_x000a_-_x000a_-"/>
    <m/>
    <m/>
    <m/>
    <m/>
    <x v="0"/>
    <x v="1"/>
  </r>
  <r>
    <n v="39"/>
    <m/>
    <x v="3"/>
    <m/>
    <m/>
    <m/>
    <m/>
    <m/>
    <m/>
    <n v="0"/>
    <s v="Drivers to monitor:_x000a_-_x000a_Drivers that have occurred:_x000a_-"/>
    <s v="Planned Actions:_x000a_- _x000a_- _x000a_Completed Actions:_x000a_-"/>
    <s v="Planned Actions:_x000a_-_x000a_-"/>
    <m/>
    <m/>
    <m/>
    <m/>
    <x v="0"/>
    <x v="1"/>
  </r>
  <r>
    <n v="40"/>
    <m/>
    <x v="3"/>
    <m/>
    <m/>
    <m/>
    <m/>
    <m/>
    <m/>
    <n v="0"/>
    <s v="Drivers to monitor:_x000a_-_x000a_Drivers that have occurred:_x000a_-"/>
    <s v="Planned Actions:_x000a_- _x000a_- _x000a_Completed Actions:_x000a_-"/>
    <s v="Planned Actions:_x000a_-_x000a_-"/>
    <m/>
    <m/>
    <m/>
    <m/>
    <x v="0"/>
    <x v="1"/>
  </r>
  <r>
    <n v="41"/>
    <m/>
    <x v="3"/>
    <m/>
    <m/>
    <m/>
    <m/>
    <m/>
    <m/>
    <n v="0"/>
    <s v="Drivers to monitor:_x000a_-_x000a_Drivers that have occurred:_x000a_-"/>
    <s v="Planned Actions:_x000a_- _x000a_- _x000a_Completed Actions:_x000a_-"/>
    <s v="Planned Actions:_x000a_-_x000a_-"/>
    <m/>
    <m/>
    <m/>
    <m/>
    <x v="0"/>
    <x v="1"/>
  </r>
  <r>
    <n v="42"/>
    <m/>
    <x v="3"/>
    <m/>
    <m/>
    <m/>
    <m/>
    <m/>
    <m/>
    <n v="0"/>
    <s v="Drivers to monitor:_x000a_-_x000a_Drivers that have occurred:_x000a_-"/>
    <s v="Planned Actions:_x000a_- _x000a_- _x000a_Completed Actions:_x000a_-"/>
    <s v="Planned Actions:_x000a_-_x000a_-"/>
    <m/>
    <m/>
    <m/>
    <m/>
    <x v="0"/>
    <x v="1"/>
  </r>
  <r>
    <n v="43"/>
    <m/>
    <x v="3"/>
    <m/>
    <m/>
    <m/>
    <m/>
    <m/>
    <m/>
    <n v="0"/>
    <s v="Drivers to monitor:_x000a_-_x000a_Drivers that have occurred:_x000a_-"/>
    <s v="Planned Actions:_x000a_- _x000a_- _x000a_Completed Actions:_x000a_-"/>
    <s v="Planned Actions:_x000a_-_x000a_-"/>
    <m/>
    <m/>
    <m/>
    <m/>
    <x v="0"/>
    <x v="1"/>
  </r>
  <r>
    <n v="44"/>
    <m/>
    <x v="3"/>
    <m/>
    <m/>
    <m/>
    <m/>
    <m/>
    <m/>
    <n v="0"/>
    <s v="Drivers to monitor:_x000a_-_x000a_Drivers that have occurred:_x000a_-"/>
    <s v="Planned Actions:_x000a_- _x000a_- _x000a_Completed Actions:_x000a_-"/>
    <s v="Planned Actions:_x000a_-_x000a_-"/>
    <m/>
    <m/>
    <m/>
    <m/>
    <x v="0"/>
    <x v="1"/>
  </r>
  <r>
    <n v="45"/>
    <m/>
    <x v="3"/>
    <m/>
    <m/>
    <m/>
    <m/>
    <m/>
    <m/>
    <n v="0"/>
    <s v="Drivers to monitor:_x000a_-_x000a_Drivers that have occurred:_x000a_-"/>
    <s v="Planned Actions:_x000a_- _x000a_- _x000a_Completed Actions:_x000a_-"/>
    <s v="Planned Actions:_x000a_-_x000a_-"/>
    <m/>
    <m/>
    <m/>
    <m/>
    <x v="0"/>
    <x v="1"/>
  </r>
  <r>
    <n v="46"/>
    <m/>
    <x v="3"/>
    <m/>
    <m/>
    <m/>
    <m/>
    <m/>
    <m/>
    <n v="0"/>
    <s v="Drivers to monitor:_x000a_-_x000a_Drivers that have occurred:_x000a_-"/>
    <s v="Planned Actions:_x000a_- _x000a_- _x000a_Completed Actions:_x000a_-"/>
    <s v="Planned Actions:_x000a_-_x000a_-"/>
    <m/>
    <m/>
    <m/>
    <m/>
    <x v="0"/>
    <x v="1"/>
  </r>
  <r>
    <n v="47"/>
    <m/>
    <x v="3"/>
    <m/>
    <m/>
    <m/>
    <m/>
    <m/>
    <m/>
    <n v="0"/>
    <s v="Drivers to monitor:_x000a_-_x000a_Drivers that have occurred:_x000a_-"/>
    <s v="Planned Actions:_x000a_- _x000a_- _x000a_Completed Actions:_x000a_-"/>
    <s v="Planned Actions:_x000a_-_x000a_-"/>
    <m/>
    <m/>
    <m/>
    <m/>
    <x v="0"/>
    <x v="1"/>
  </r>
  <r>
    <n v="48"/>
    <m/>
    <x v="3"/>
    <m/>
    <m/>
    <m/>
    <m/>
    <m/>
    <m/>
    <n v="0"/>
    <s v="Drivers to monitor:_x000a_-_x000a_Drivers that have occurred:_x000a_-"/>
    <s v="Planned Actions:_x000a_- _x000a_- _x000a_Completed Actions:_x000a_-"/>
    <s v="Planned Actions:_x000a_-_x000a_-"/>
    <m/>
    <m/>
    <m/>
    <m/>
    <x v="0"/>
    <x v="1"/>
  </r>
  <r>
    <n v="49"/>
    <m/>
    <x v="3"/>
    <m/>
    <m/>
    <m/>
    <m/>
    <m/>
    <m/>
    <n v="0"/>
    <s v="Drivers to monitor:_x000a_-_x000a_Drivers that have occurred:_x000a_-"/>
    <s v="Planned Actions:_x000a_- _x000a_- _x000a_Completed Actions:_x000a_-"/>
    <s v="Planned Actions:_x000a_-_x000a_-"/>
    <m/>
    <m/>
    <m/>
    <m/>
    <x v="0"/>
    <x v="1"/>
  </r>
  <r>
    <n v="50"/>
    <m/>
    <x v="3"/>
    <m/>
    <m/>
    <m/>
    <m/>
    <m/>
    <m/>
    <n v="0"/>
    <s v="Drivers to monitor:_x000a_-_x000a_Drivers that have occurred:_x000a_-"/>
    <s v="Planned Actions:_x000a_- _x000a_- _x000a_Completed Actions:_x000a_-"/>
    <s v="Planned Actions:_x000a_-_x000a_-"/>
    <m/>
    <m/>
    <m/>
    <m/>
    <x v="0"/>
    <x v="1"/>
  </r>
  <r>
    <n v="51"/>
    <m/>
    <x v="3"/>
    <m/>
    <m/>
    <m/>
    <m/>
    <m/>
    <m/>
    <n v="0"/>
    <s v="Drivers to monitor:_x000a_-_x000a_Drivers that have occurred:_x000a_-"/>
    <s v="Planned Actions:_x000a_- _x000a_- _x000a_Completed Actions:_x000a_-"/>
    <s v="Planned Actions:_x000a_-_x000a_-"/>
    <m/>
    <m/>
    <m/>
    <m/>
    <x v="0"/>
    <x v="1"/>
  </r>
  <r>
    <n v="52"/>
    <m/>
    <x v="3"/>
    <m/>
    <m/>
    <m/>
    <m/>
    <m/>
    <m/>
    <n v="0"/>
    <s v="Drivers to monitor:_x000a_-_x000a_Drivers that have occurred:_x000a_-"/>
    <s v="Planned Actions:_x000a_- _x000a_- _x000a_Completed Actions:_x000a_-"/>
    <s v="Planned Actions:_x000a_-_x000a_-"/>
    <m/>
    <m/>
    <m/>
    <m/>
    <x v="0"/>
    <x v="1"/>
  </r>
  <r>
    <n v="53"/>
    <m/>
    <x v="3"/>
    <m/>
    <m/>
    <m/>
    <m/>
    <m/>
    <m/>
    <n v="0"/>
    <s v="Drivers to monitor:_x000a_-_x000a_Drivers that have occurred:_x000a_-"/>
    <s v="Planned Actions:_x000a_- _x000a_- _x000a_Completed Actions:_x000a_-"/>
    <s v="Planned Actions:_x000a_-_x000a_-"/>
    <m/>
    <m/>
    <m/>
    <m/>
    <x v="0"/>
    <x v="1"/>
  </r>
  <r>
    <n v="54"/>
    <m/>
    <x v="3"/>
    <m/>
    <m/>
    <m/>
    <m/>
    <m/>
    <m/>
    <n v="0"/>
    <s v="Drivers to monitor:_x000a_-_x000a_Drivers that have occurred:_x000a_-"/>
    <s v="Planned Actions:_x000a_- _x000a_- _x000a_Completed Actions:_x000a_-"/>
    <s v="Planned Actions:_x000a_-_x000a_-"/>
    <m/>
    <m/>
    <m/>
    <m/>
    <x v="0"/>
    <x v="1"/>
  </r>
  <r>
    <n v="55"/>
    <m/>
    <x v="3"/>
    <m/>
    <m/>
    <m/>
    <m/>
    <m/>
    <m/>
    <n v="0"/>
    <s v="Drivers to monitor:_x000a_-_x000a_Drivers that have occurred:_x000a_-"/>
    <s v="Planned Actions:_x000a_- _x000a_- _x000a_Completed Actions:_x000a_-"/>
    <s v="Planned Actions:_x000a_-_x000a_-"/>
    <m/>
    <m/>
    <m/>
    <m/>
    <x v="0"/>
    <x v="1"/>
  </r>
  <r>
    <n v="56"/>
    <m/>
    <x v="3"/>
    <m/>
    <m/>
    <m/>
    <m/>
    <m/>
    <m/>
    <n v="0"/>
    <s v="Drivers to monitor:_x000a_-_x000a_Drivers that have occurred:_x000a_-"/>
    <s v="Planned Actions:_x000a_- _x000a_- _x000a_Completed Actions:_x000a_-"/>
    <s v="Planned Actions:_x000a_-_x000a_-"/>
    <m/>
    <m/>
    <m/>
    <m/>
    <x v="0"/>
    <x v="1"/>
  </r>
  <r>
    <n v="57"/>
    <m/>
    <x v="3"/>
    <m/>
    <m/>
    <m/>
    <m/>
    <m/>
    <m/>
    <n v="0"/>
    <s v="Drivers to monitor:_x000a_-_x000a_Drivers that have occurred:_x000a_-"/>
    <s v="Planned Actions:_x000a_- _x000a_- _x000a_Completed Actions:_x000a_-"/>
    <s v="Planned Actions:_x000a_-_x000a_-"/>
    <m/>
    <m/>
    <m/>
    <m/>
    <x v="0"/>
    <x v="1"/>
  </r>
  <r>
    <n v="58"/>
    <m/>
    <x v="3"/>
    <m/>
    <m/>
    <m/>
    <m/>
    <m/>
    <m/>
    <n v="0"/>
    <s v="Drivers to monitor:_x000a_-_x000a_Drivers that have occurred:_x000a_-"/>
    <s v="Planned Actions:_x000a_- _x000a_- _x000a_Completed Actions:_x000a_-"/>
    <s v="Planned Actions:_x000a_-_x000a_-"/>
    <m/>
    <m/>
    <m/>
    <m/>
    <x v="0"/>
    <x v="1"/>
  </r>
  <r>
    <n v="59"/>
    <m/>
    <x v="3"/>
    <m/>
    <m/>
    <m/>
    <m/>
    <m/>
    <m/>
    <n v="0"/>
    <s v="Drivers to monitor:_x000a_-_x000a_Drivers that have occurred:_x000a_-"/>
    <s v="Planned Actions:_x000a_- _x000a_- _x000a_Completed Actions:_x000a_-"/>
    <s v="Planned Actions:_x000a_-_x000a_-"/>
    <m/>
    <m/>
    <m/>
    <m/>
    <x v="0"/>
    <x v="1"/>
  </r>
  <r>
    <n v="60"/>
    <m/>
    <x v="3"/>
    <m/>
    <m/>
    <m/>
    <m/>
    <m/>
    <m/>
    <n v="0"/>
    <s v="Drivers to monitor:_x000a_-_x000a_Drivers that have occurred:_x000a_-"/>
    <s v="Planned Actions:_x000a_- _x000a_- _x000a_Completed Actions:_x000a_-"/>
    <s v="Planned Actions:_x000a_-_x000a_-"/>
    <m/>
    <m/>
    <m/>
    <m/>
    <x v="0"/>
    <x v="1"/>
  </r>
  <r>
    <n v="61"/>
    <m/>
    <x v="3"/>
    <m/>
    <m/>
    <m/>
    <m/>
    <m/>
    <m/>
    <n v="0"/>
    <s v="Drivers to monitor:_x000a_-_x000a_Drivers that have occurred:_x000a_-"/>
    <s v="Planned Actions:_x000a_- _x000a_- _x000a_Completed Actions:_x000a_-"/>
    <s v="Planned Actions:_x000a_-_x000a_-"/>
    <m/>
    <m/>
    <m/>
    <m/>
    <x v="0"/>
    <x v="1"/>
  </r>
  <r>
    <n v="62"/>
    <m/>
    <x v="3"/>
    <m/>
    <m/>
    <m/>
    <m/>
    <m/>
    <m/>
    <n v="0"/>
    <s v="Drivers to monitor:_x000a_-_x000a_Drivers that have occurred:_x000a_-"/>
    <s v="Planned Actions:_x000a_- _x000a_- _x000a_Completed Actions:_x000a_-"/>
    <s v="Planned Actions:_x000a_-_x000a_-"/>
    <m/>
    <m/>
    <m/>
    <m/>
    <x v="0"/>
    <x v="1"/>
  </r>
  <r>
    <n v="63"/>
    <m/>
    <x v="3"/>
    <m/>
    <m/>
    <m/>
    <m/>
    <m/>
    <m/>
    <n v="0"/>
    <s v="Drivers to monitor:_x000a_-_x000a_Drivers that have occurred:_x000a_-"/>
    <s v="Planned Actions:_x000a_- _x000a_- _x000a_Completed Actions:_x000a_-"/>
    <s v="Planned Actions:_x000a_-_x000a_-"/>
    <m/>
    <m/>
    <m/>
    <m/>
    <x v="0"/>
    <x v="1"/>
  </r>
  <r>
    <n v="64"/>
    <m/>
    <x v="3"/>
    <m/>
    <m/>
    <m/>
    <m/>
    <m/>
    <m/>
    <n v="0"/>
    <s v="Drivers to monitor:_x000a_-_x000a_Drivers that have occurred:_x000a_-"/>
    <s v="Planned Actions:_x000a_- _x000a_- _x000a_Completed Actions:_x000a_-"/>
    <s v="Planned Actions:_x000a_-_x000a_-"/>
    <m/>
    <m/>
    <m/>
    <m/>
    <x v="0"/>
    <x v="1"/>
  </r>
  <r>
    <n v="65"/>
    <m/>
    <x v="3"/>
    <m/>
    <m/>
    <m/>
    <m/>
    <m/>
    <m/>
    <n v="0"/>
    <s v="Drivers to monitor:_x000a_-_x000a_Drivers that have occurred:_x000a_-"/>
    <s v="Planned Actions:_x000a_- _x000a_- _x000a_Completed Actions:_x000a_-"/>
    <s v="Planned Actions:_x000a_-_x000a_-"/>
    <m/>
    <m/>
    <m/>
    <m/>
    <x v="0"/>
    <x v="1"/>
  </r>
  <r>
    <n v="66"/>
    <m/>
    <x v="3"/>
    <m/>
    <m/>
    <m/>
    <m/>
    <m/>
    <m/>
    <n v="0"/>
    <s v="Drivers to monitor:_x000a_-_x000a_Drivers that have occurred:_x000a_-"/>
    <s v="Planned Actions:_x000a_- _x000a_- _x000a_Completed Actions:_x000a_-"/>
    <s v="Planned Actions:_x000a_-_x000a_-"/>
    <m/>
    <m/>
    <m/>
    <m/>
    <x v="0"/>
    <x v="1"/>
  </r>
  <r>
    <n v="67"/>
    <m/>
    <x v="3"/>
    <m/>
    <m/>
    <m/>
    <m/>
    <m/>
    <m/>
    <n v="0"/>
    <s v="Drivers to monitor:_x000a_-_x000a_Drivers that have occurred:_x000a_-"/>
    <s v="Planned Actions:_x000a_- _x000a_- _x000a_Completed Actions:_x000a_-"/>
    <s v="Planned Actions:_x000a_-_x000a_-"/>
    <m/>
    <m/>
    <m/>
    <m/>
    <x v="0"/>
    <x v="1"/>
  </r>
  <r>
    <n v="68"/>
    <m/>
    <x v="3"/>
    <m/>
    <m/>
    <m/>
    <m/>
    <m/>
    <m/>
    <n v="0"/>
    <s v="Drivers to monitor:_x000a_-_x000a_Drivers that have occurred:_x000a_-"/>
    <s v="Planned Actions:_x000a_- _x000a_- _x000a_Completed Actions:_x000a_-"/>
    <s v="Planned Actions:_x000a_-_x000a_-"/>
    <m/>
    <m/>
    <m/>
    <m/>
    <x v="0"/>
    <x v="1"/>
  </r>
  <r>
    <n v="69"/>
    <m/>
    <x v="3"/>
    <m/>
    <m/>
    <m/>
    <m/>
    <m/>
    <m/>
    <n v="0"/>
    <s v="Drivers to monitor:_x000a_-_x000a_Drivers that have occurred:_x000a_-"/>
    <s v="Planned Actions:_x000a_- _x000a_- _x000a_Completed Actions:_x000a_-"/>
    <s v="Planned Actions:_x000a_-_x000a_-"/>
    <m/>
    <m/>
    <m/>
    <m/>
    <x v="0"/>
    <x v="1"/>
  </r>
  <r>
    <n v="70"/>
    <m/>
    <x v="3"/>
    <m/>
    <m/>
    <m/>
    <m/>
    <m/>
    <m/>
    <n v="0"/>
    <s v="Drivers to monitor:_x000a_-_x000a_Drivers that have occurred:_x000a_-"/>
    <s v="Planned Actions:_x000a_- _x000a_- _x000a_Completed Actions:_x000a_-"/>
    <s v="Planned Actions:_x000a_-_x000a_-"/>
    <m/>
    <m/>
    <m/>
    <m/>
    <x v="0"/>
    <x v="1"/>
  </r>
  <r>
    <n v="71"/>
    <m/>
    <x v="3"/>
    <m/>
    <m/>
    <m/>
    <m/>
    <m/>
    <m/>
    <n v="0"/>
    <s v="Drivers to monitor:_x000a_-_x000a_Drivers that have occurred:_x000a_-"/>
    <s v="Planned Actions:_x000a_- _x000a_- _x000a_Completed Actions:_x000a_-"/>
    <s v="Planned Actions:_x000a_-_x000a_-"/>
    <m/>
    <m/>
    <m/>
    <m/>
    <x v="0"/>
    <x v="1"/>
  </r>
  <r>
    <n v="72"/>
    <m/>
    <x v="3"/>
    <m/>
    <m/>
    <m/>
    <m/>
    <m/>
    <m/>
    <n v="0"/>
    <s v="Drivers to monitor:_x000a_-_x000a_Drivers that have occurred:_x000a_-"/>
    <s v="Planned Actions:_x000a_- _x000a_- _x000a_Completed Actions:_x000a_-"/>
    <s v="Planned Actions:_x000a_-_x000a_-"/>
    <m/>
    <m/>
    <m/>
    <m/>
    <x v="0"/>
    <x v="1"/>
  </r>
  <r>
    <n v="73"/>
    <m/>
    <x v="3"/>
    <m/>
    <m/>
    <m/>
    <m/>
    <m/>
    <m/>
    <n v="0"/>
    <s v="Drivers to monitor:_x000a_-_x000a_Drivers that have occurred:_x000a_-"/>
    <s v="Planned Actions:_x000a_- _x000a_- _x000a_Completed Actions:_x000a_-"/>
    <s v="Planned Actions:_x000a_-_x000a_-"/>
    <m/>
    <m/>
    <m/>
    <m/>
    <x v="0"/>
    <x v="1"/>
  </r>
  <r>
    <n v="74"/>
    <m/>
    <x v="3"/>
    <m/>
    <m/>
    <m/>
    <m/>
    <m/>
    <m/>
    <n v="0"/>
    <s v="Drivers to monitor:_x000a_-_x000a_Drivers that have occurred:_x000a_-"/>
    <s v="Planned Actions:_x000a_- _x000a_- _x000a_Completed Actions:_x000a_-"/>
    <s v="Planned Actions:_x000a_-_x000a_-"/>
    <m/>
    <m/>
    <m/>
    <m/>
    <x v="0"/>
    <x v="1"/>
  </r>
  <r>
    <n v="75"/>
    <m/>
    <x v="3"/>
    <m/>
    <m/>
    <m/>
    <m/>
    <m/>
    <m/>
    <n v="0"/>
    <s v="Drivers to monitor:_x000a_-_x000a_Drivers that have occurred:_x000a_-"/>
    <s v="Planned Actions:_x000a_- _x000a_- _x000a_Completed Actions:_x000a_-"/>
    <s v="Planned Actions:_x000a_-_x000a_-"/>
    <m/>
    <m/>
    <m/>
    <m/>
    <x v="0"/>
    <x v="1"/>
  </r>
  <r>
    <n v="76"/>
    <m/>
    <x v="3"/>
    <m/>
    <m/>
    <m/>
    <m/>
    <m/>
    <m/>
    <n v="0"/>
    <s v="Drivers to monitor:_x000a_-_x000a_Drivers that have occurred:_x000a_-"/>
    <s v="Planned Actions:_x000a_- _x000a_- _x000a_Completed Actions:_x000a_-"/>
    <s v="Planned Actions:_x000a_-_x000a_-"/>
    <m/>
    <m/>
    <m/>
    <m/>
    <x v="0"/>
    <x v="1"/>
  </r>
  <r>
    <n v="77"/>
    <m/>
    <x v="3"/>
    <m/>
    <m/>
    <m/>
    <m/>
    <m/>
    <m/>
    <n v="0"/>
    <s v="Drivers to monitor:_x000a_-_x000a_Drivers that have occurred:_x000a_-"/>
    <s v="Planned Actions:_x000a_- _x000a_- _x000a_Completed Actions:_x000a_-"/>
    <s v="Planned Actions:_x000a_-_x000a_-"/>
    <m/>
    <m/>
    <m/>
    <m/>
    <x v="0"/>
    <x v="1"/>
  </r>
  <r>
    <n v="78"/>
    <m/>
    <x v="3"/>
    <m/>
    <m/>
    <m/>
    <m/>
    <m/>
    <m/>
    <n v="0"/>
    <s v="Drivers to monitor:_x000a_-_x000a_Drivers that have occurred:_x000a_-"/>
    <s v="Planned Actions:_x000a_- _x000a_- _x000a_Completed Actions:_x000a_-"/>
    <s v="Planned Actions:_x000a_-_x000a_-"/>
    <m/>
    <m/>
    <m/>
    <m/>
    <x v="0"/>
    <x v="1"/>
  </r>
  <r>
    <n v="79"/>
    <m/>
    <x v="3"/>
    <m/>
    <m/>
    <m/>
    <m/>
    <m/>
    <m/>
    <n v="0"/>
    <s v="Drivers to monitor:_x000a_-_x000a_Drivers that have occurred:_x000a_-"/>
    <s v="Planned Actions:_x000a_- _x000a_- _x000a_Completed Actions:_x000a_-"/>
    <s v="Planned Actions:_x000a_-_x000a_-"/>
    <m/>
    <m/>
    <m/>
    <m/>
    <x v="0"/>
    <x v="1"/>
  </r>
  <r>
    <n v="80"/>
    <m/>
    <x v="3"/>
    <m/>
    <m/>
    <m/>
    <m/>
    <m/>
    <m/>
    <n v="0"/>
    <s v="Drivers to monitor:_x000a_-_x000a_Drivers that have occurred:_x000a_-"/>
    <s v="Planned Actions:_x000a_- _x000a_- _x000a_Completed Actions:_x000a_-"/>
    <s v="Planned Actions:_x000a_-_x000a_-"/>
    <m/>
    <m/>
    <m/>
    <m/>
    <x v="0"/>
    <x v="1"/>
  </r>
  <r>
    <n v="81"/>
    <m/>
    <x v="3"/>
    <m/>
    <m/>
    <m/>
    <m/>
    <m/>
    <m/>
    <n v="0"/>
    <s v="Drivers to monitor:_x000a_-_x000a_Drivers that have occurred:_x000a_-"/>
    <s v="Planned Actions:_x000a_- _x000a_- _x000a_Completed Actions:_x000a_-"/>
    <s v="Planned Actions:_x000a_-_x000a_-"/>
    <m/>
    <m/>
    <m/>
    <m/>
    <x v="0"/>
    <x v="1"/>
  </r>
  <r>
    <n v="82"/>
    <m/>
    <x v="3"/>
    <m/>
    <m/>
    <m/>
    <m/>
    <m/>
    <m/>
    <n v="0"/>
    <s v="Drivers to monitor:_x000a_-_x000a_Drivers that have occurred:_x000a_-"/>
    <s v="Planned Actions:_x000a_- _x000a_- _x000a_Completed Actions:_x000a_-"/>
    <s v="Planned Actions:_x000a_-_x000a_-"/>
    <m/>
    <m/>
    <m/>
    <m/>
    <x v="0"/>
    <x v="1"/>
  </r>
  <r>
    <n v="83"/>
    <m/>
    <x v="3"/>
    <m/>
    <m/>
    <m/>
    <m/>
    <m/>
    <m/>
    <n v="0"/>
    <s v="Drivers to monitor:_x000a_-_x000a_Drivers that have occurred:_x000a_-"/>
    <s v="Planned Actions:_x000a_- _x000a_- _x000a_Completed Actions:_x000a_-"/>
    <s v="Planned Actions:_x000a_-_x000a_-"/>
    <m/>
    <m/>
    <m/>
    <m/>
    <x v="0"/>
    <x v="1"/>
  </r>
  <r>
    <n v="84"/>
    <m/>
    <x v="3"/>
    <m/>
    <m/>
    <m/>
    <m/>
    <m/>
    <m/>
    <n v="0"/>
    <s v="Drivers to monitor:_x000a_-_x000a_Drivers that have occurred:_x000a_-"/>
    <s v="Planned Actions:_x000a_- _x000a_- _x000a_Completed Actions:_x000a_-"/>
    <s v="Planned Actions:_x000a_-_x000a_-"/>
    <m/>
    <m/>
    <m/>
    <m/>
    <x v="0"/>
    <x v="1"/>
  </r>
  <r>
    <n v="85"/>
    <m/>
    <x v="3"/>
    <m/>
    <m/>
    <m/>
    <m/>
    <m/>
    <m/>
    <n v="0"/>
    <s v="Drivers to monitor:_x000a_-_x000a_Drivers that have occurred:_x000a_-"/>
    <s v="Planned Actions:_x000a_- _x000a_- _x000a_Completed Actions:_x000a_-"/>
    <s v="Planned Actions:_x000a_-_x000a_-"/>
    <m/>
    <m/>
    <m/>
    <m/>
    <x v="0"/>
    <x v="1"/>
  </r>
  <r>
    <n v="86"/>
    <m/>
    <x v="3"/>
    <m/>
    <m/>
    <m/>
    <m/>
    <m/>
    <m/>
    <n v="0"/>
    <s v="Drivers to monitor:_x000a_-_x000a_Drivers that have occurred:_x000a_-"/>
    <s v="Planned Actions:_x000a_- _x000a_- _x000a_Completed Actions:_x000a_-"/>
    <s v="Planned Actions:_x000a_-_x000a_-"/>
    <m/>
    <m/>
    <m/>
    <m/>
    <x v="0"/>
    <x v="1"/>
  </r>
  <r>
    <n v="87"/>
    <m/>
    <x v="3"/>
    <m/>
    <m/>
    <m/>
    <m/>
    <m/>
    <m/>
    <n v="0"/>
    <s v="Drivers to monitor:_x000a_-_x000a_Drivers that have occurred:_x000a_-"/>
    <s v="Planned Actions:_x000a_- _x000a_- _x000a_Completed Actions:_x000a_-"/>
    <s v="Planned Actions:_x000a_-_x000a_-"/>
    <m/>
    <m/>
    <m/>
    <m/>
    <x v="0"/>
    <x v="1"/>
  </r>
  <r>
    <n v="88"/>
    <m/>
    <x v="3"/>
    <m/>
    <m/>
    <m/>
    <m/>
    <m/>
    <m/>
    <n v="0"/>
    <s v="Drivers to monitor:_x000a_-_x000a_Drivers that have occurred:_x000a_-"/>
    <s v="Planned Actions:_x000a_- _x000a_- _x000a_Completed Actions:_x000a_-"/>
    <s v="Planned Actions:_x000a_-_x000a_-"/>
    <m/>
    <m/>
    <m/>
    <m/>
    <x v="0"/>
    <x v="1"/>
  </r>
  <r>
    <n v="89"/>
    <m/>
    <x v="3"/>
    <m/>
    <m/>
    <m/>
    <m/>
    <m/>
    <m/>
    <n v="0"/>
    <s v="Drivers to monitor:_x000a_-_x000a_Drivers that have occurred:_x000a_-"/>
    <s v="Planned Actions:_x000a_- _x000a_- _x000a_Completed Actions:_x000a_-"/>
    <s v="Planned Actions:_x000a_-_x000a_-"/>
    <m/>
    <m/>
    <m/>
    <m/>
    <x v="0"/>
    <x v="1"/>
  </r>
  <r>
    <n v="90"/>
    <m/>
    <x v="3"/>
    <m/>
    <m/>
    <m/>
    <m/>
    <m/>
    <m/>
    <n v="0"/>
    <s v="Drivers to monitor:_x000a_-_x000a_Drivers that have occurred:_x000a_-"/>
    <s v="Planned Actions:_x000a_- _x000a_- _x000a_Completed Actions:_x000a_-"/>
    <s v="Planned Actions:_x000a_-_x000a_-"/>
    <m/>
    <m/>
    <m/>
    <m/>
    <x v="0"/>
    <x v="1"/>
  </r>
  <r>
    <n v="91"/>
    <m/>
    <x v="3"/>
    <m/>
    <m/>
    <m/>
    <m/>
    <m/>
    <m/>
    <n v="0"/>
    <s v="Drivers to monitor:_x000a_-_x000a_Drivers that have occurred:_x000a_-"/>
    <s v="Planned Actions:_x000a_- _x000a_- _x000a_Completed Actions:_x000a_-"/>
    <s v="Planned Actions:_x000a_-_x000a_-"/>
    <m/>
    <m/>
    <m/>
    <m/>
    <x v="0"/>
    <x v="1"/>
  </r>
  <r>
    <n v="92"/>
    <m/>
    <x v="3"/>
    <m/>
    <m/>
    <m/>
    <m/>
    <m/>
    <m/>
    <n v="0"/>
    <s v="Drivers to monitor:_x000a_-_x000a_Drivers that have occurred:_x000a_-"/>
    <s v="Planned Actions:_x000a_- _x000a_- _x000a_Completed Actions:_x000a_-"/>
    <s v="Planned Actions:_x000a_-_x000a_-"/>
    <m/>
    <m/>
    <m/>
    <m/>
    <x v="0"/>
    <x v="1"/>
  </r>
  <r>
    <n v="93"/>
    <m/>
    <x v="3"/>
    <m/>
    <m/>
    <m/>
    <m/>
    <m/>
    <m/>
    <n v="0"/>
    <s v="Drivers to monitor:_x000a_-_x000a_Drivers that have occurred:_x000a_-"/>
    <s v="Planned Actions:_x000a_- _x000a_- _x000a_Completed Actions:_x000a_-"/>
    <s v="Planned Actions:_x000a_-_x000a_-"/>
    <m/>
    <m/>
    <m/>
    <m/>
    <x v="0"/>
    <x v="1"/>
  </r>
  <r>
    <n v="94"/>
    <m/>
    <x v="3"/>
    <m/>
    <m/>
    <m/>
    <m/>
    <m/>
    <m/>
    <n v="0"/>
    <s v="Drivers to monitor:_x000a_-_x000a_Drivers that have occurred:_x000a_-"/>
    <s v="Planned Actions:_x000a_- _x000a_- _x000a_Completed Actions:_x000a_-"/>
    <s v="Planned Actions:_x000a_-_x000a_-"/>
    <m/>
    <m/>
    <m/>
    <m/>
    <x v="0"/>
    <x v="1"/>
  </r>
  <r>
    <m/>
    <s v="Closed Risks"/>
    <x v="3"/>
    <m/>
    <m/>
    <m/>
    <m/>
    <m/>
    <m/>
    <m/>
    <m/>
    <m/>
    <m/>
    <m/>
    <m/>
    <m/>
    <m/>
    <x v="1"/>
    <x v="3"/>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700-000000000000}" name="PivotTable3" cacheId="0" applyNumberFormats="0" applyBorderFormats="0" applyFontFormats="0" applyPatternFormats="0" applyAlignmentFormats="0" applyWidthHeightFormats="1" dataCaption="Values" updatedVersion="3" minRefreshableVersion="3" showCalcMbrs="0" useAutoFormatting="1" itemPrintTitles="1" createdVersion="3" indent="0" outline="1" outlineData="1" multipleFieldFilters="0" chartFormat="3">
  <location ref="A3:E9" firstHeaderRow="1" firstDataRow="2" firstDataCol="1" rowPageCount="1" colPageCount="1"/>
  <pivotFields count="19">
    <pivotField showAll="0"/>
    <pivotField dataField="1" showAll="0"/>
    <pivotField axis="axisRow" showAll="0" sortType="descending">
      <items count="5">
        <item x="3"/>
        <item x="0"/>
        <item x="1"/>
        <item x="2"/>
        <item t="default"/>
      </items>
      <autoSortScope>
        <pivotArea dataOnly="0" outline="0" fieldPosition="0">
          <references count="1">
            <reference field="4294967294" count="1" selected="0">
              <x v="0"/>
            </reference>
          </references>
        </pivotArea>
      </autoSortScope>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Page" multipleItemSelectionAllowed="1" showAll="0">
      <items count="3">
        <item x="0"/>
        <item h="1" x="1"/>
        <item t="default"/>
      </items>
    </pivotField>
    <pivotField axis="axisCol" showAll="0">
      <items count="5">
        <item x="1"/>
        <item x="3"/>
        <item x="0"/>
        <item x="2"/>
        <item t="default"/>
      </items>
    </pivotField>
  </pivotFields>
  <rowFields count="1">
    <field x="2"/>
  </rowFields>
  <rowItems count="5">
    <i>
      <x v="2"/>
    </i>
    <i>
      <x v="1"/>
    </i>
    <i>
      <x v="3"/>
    </i>
    <i>
      <x/>
    </i>
    <i t="grand">
      <x/>
    </i>
  </rowItems>
  <colFields count="1">
    <field x="18"/>
  </colFields>
  <colItems count="4">
    <i>
      <x/>
    </i>
    <i>
      <x v="2"/>
    </i>
    <i>
      <x v="3"/>
    </i>
    <i t="grand">
      <x/>
    </i>
  </colItems>
  <pageFields count="1">
    <pageField fld="17" hier="-1"/>
  </pageFields>
  <dataFields count="1">
    <dataField name="Count of Risk Event Description _x000a_What is the event?" fld="1" subtotal="count" baseField="0" baseItem="0"/>
  </dataFields>
  <chartFormats count="4">
    <chartFormat chart="1" format="3" series="1">
      <pivotArea type="data" outline="0" fieldPosition="0">
        <references count="2">
          <reference field="4294967294" count="1" selected="0">
            <x v="0"/>
          </reference>
          <reference field="18" count="1" selected="0">
            <x v="0"/>
          </reference>
        </references>
      </pivotArea>
    </chartFormat>
    <chartFormat chart="2" format="6" series="1">
      <pivotArea type="data" outline="0" fieldPosition="0">
        <references count="2">
          <reference field="4294967294" count="1" selected="0">
            <x v="0"/>
          </reference>
          <reference field="18" count="1" selected="0">
            <x v="0"/>
          </reference>
        </references>
      </pivotArea>
    </chartFormat>
    <chartFormat chart="2" format="9" series="1">
      <pivotArea type="data" outline="0" fieldPosition="0">
        <references count="2">
          <reference field="4294967294" count="1" selected="0">
            <x v="0"/>
          </reference>
          <reference field="18" count="1" selected="0">
            <x v="2"/>
          </reference>
        </references>
      </pivotArea>
    </chartFormat>
    <chartFormat chart="2" format="10" series="1">
      <pivotArea type="data" outline="0" fieldPosition="0">
        <references count="2">
          <reference field="4294967294" count="1" selected="0">
            <x v="0"/>
          </reference>
          <reference field="18" count="1" selected="0">
            <x v="3"/>
          </reference>
        </references>
      </pivotArea>
    </chartFormat>
  </chartFormats>
  <pivotTableStyleInfo name="PivotStyleLight16" showRowHeaders="1" showColHeaders="1" showRowStripes="0" showColStripes="0" showLastColumn="1"/>
  <extLs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8000"/>
    <pageSetUpPr fitToPage="1"/>
  </sheetPr>
  <dimension ref="B1:D25"/>
  <sheetViews>
    <sheetView showGridLines="0" workbookViewId="0">
      <selection activeCell="B28" sqref="B28"/>
    </sheetView>
  </sheetViews>
  <sheetFormatPr defaultRowHeight="12.75" x14ac:dyDescent="0.35"/>
  <cols>
    <col min="1" max="1" width="3.265625" customWidth="1"/>
    <col min="2" max="2" width="27.265625" customWidth="1"/>
    <col min="3" max="3" width="29.59765625" customWidth="1"/>
    <col min="4" max="4" width="36.86328125" customWidth="1"/>
  </cols>
  <sheetData>
    <row r="1" spans="2:4" ht="17.649999999999999" x14ac:dyDescent="0.5">
      <c r="B1" s="181" t="s">
        <v>328</v>
      </c>
    </row>
    <row r="3" spans="2:4" ht="13.15" x14ac:dyDescent="0.4">
      <c r="B3" s="176" t="s">
        <v>319</v>
      </c>
      <c r="C3" s="267"/>
      <c r="D3" s="267"/>
    </row>
    <row r="4" spans="2:4" ht="13.15" x14ac:dyDescent="0.4">
      <c r="B4" s="178"/>
    </row>
    <row r="5" spans="2:4" ht="13.15" x14ac:dyDescent="0.4">
      <c r="C5" s="177" t="s">
        <v>323</v>
      </c>
      <c r="D5" s="177" t="s">
        <v>324</v>
      </c>
    </row>
    <row r="6" spans="2:4" s="4" customFormat="1" ht="16.5" customHeight="1" x14ac:dyDescent="0.35">
      <c r="B6" s="190" t="s">
        <v>320</v>
      </c>
      <c r="C6" s="196"/>
      <c r="D6" s="197"/>
    </row>
    <row r="7" spans="2:4" s="4" customFormat="1" ht="16.5" customHeight="1" x14ac:dyDescent="0.35">
      <c r="B7" s="190" t="s">
        <v>321</v>
      </c>
      <c r="C7" s="192"/>
      <c r="D7" s="193"/>
    </row>
    <row r="8" spans="2:4" ht="27" customHeight="1" x14ac:dyDescent="0.35">
      <c r="B8" s="179" t="s">
        <v>327</v>
      </c>
      <c r="C8" s="192"/>
      <c r="D8" s="193"/>
    </row>
    <row r="9" spans="2:4" s="4" customFormat="1" ht="17.25" customHeight="1" x14ac:dyDescent="0.35">
      <c r="B9" s="190" t="s">
        <v>322</v>
      </c>
      <c r="C9" s="192"/>
      <c r="D9" s="193"/>
    </row>
    <row r="10" spans="2:4" s="4" customFormat="1" ht="17.25" customHeight="1" x14ac:dyDescent="0.35">
      <c r="B10" s="190" t="s">
        <v>325</v>
      </c>
      <c r="C10" s="198"/>
      <c r="D10" s="199"/>
    </row>
    <row r="11" spans="2:4" s="4" customFormat="1" ht="17.25" customHeight="1" x14ac:dyDescent="0.35">
      <c r="B11" s="190" t="s">
        <v>336</v>
      </c>
      <c r="C11" s="198"/>
      <c r="D11" s="199"/>
    </row>
    <row r="12" spans="2:4" ht="7.5" customHeight="1" x14ac:dyDescent="0.35">
      <c r="B12" s="180"/>
      <c r="C12" s="194"/>
      <c r="D12" s="195"/>
    </row>
    <row r="13" spans="2:4" s="4" customFormat="1" ht="16.5" customHeight="1" x14ac:dyDescent="0.35">
      <c r="B13" s="190" t="s">
        <v>326</v>
      </c>
      <c r="C13" s="200"/>
      <c r="D13" s="201"/>
    </row>
    <row r="14" spans="2:4" s="4" customFormat="1" ht="16.5" customHeight="1" x14ac:dyDescent="0.35">
      <c r="B14" s="191"/>
      <c r="C14" s="192"/>
      <c r="D14" s="193"/>
    </row>
    <row r="15" spans="2:4" s="4" customFormat="1" ht="16.5" customHeight="1" x14ac:dyDescent="0.35">
      <c r="C15" s="192"/>
      <c r="D15" s="193"/>
    </row>
    <row r="16" spans="2:4" s="4" customFormat="1" ht="16.5" customHeight="1" x14ac:dyDescent="0.35">
      <c r="C16" s="192"/>
      <c r="D16" s="193"/>
    </row>
    <row r="17" spans="3:4" s="4" customFormat="1" ht="16.5" customHeight="1" x14ac:dyDescent="0.35">
      <c r="C17" s="192"/>
      <c r="D17" s="193"/>
    </row>
    <row r="18" spans="3:4" s="4" customFormat="1" ht="16.5" customHeight="1" x14ac:dyDescent="0.35">
      <c r="C18" s="192"/>
      <c r="D18" s="193"/>
    </row>
    <row r="19" spans="3:4" s="4" customFormat="1" ht="16.5" customHeight="1" x14ac:dyDescent="0.35">
      <c r="C19" s="192"/>
      <c r="D19" s="193"/>
    </row>
    <row r="20" spans="3:4" s="4" customFormat="1" ht="16.5" customHeight="1" x14ac:dyDescent="0.35">
      <c r="C20" s="192"/>
      <c r="D20" s="193"/>
    </row>
    <row r="21" spans="3:4" s="4" customFormat="1" ht="16.5" customHeight="1" x14ac:dyDescent="0.35">
      <c r="C21" s="192"/>
      <c r="D21" s="193"/>
    </row>
    <row r="22" spans="3:4" s="4" customFormat="1" ht="16.5" customHeight="1" x14ac:dyDescent="0.35">
      <c r="C22" s="192"/>
      <c r="D22" s="193"/>
    </row>
    <row r="23" spans="3:4" s="4" customFormat="1" ht="16.5" customHeight="1" x14ac:dyDescent="0.35">
      <c r="C23" s="192"/>
      <c r="D23" s="193"/>
    </row>
    <row r="24" spans="3:4" s="4" customFormat="1" ht="16.5" customHeight="1" x14ac:dyDescent="0.35">
      <c r="C24" s="192"/>
      <c r="D24" s="193"/>
    </row>
    <row r="25" spans="3:4" s="4" customFormat="1" ht="16.5" customHeight="1" x14ac:dyDescent="0.35">
      <c r="C25" s="202"/>
      <c r="D25" s="203"/>
    </row>
  </sheetData>
  <mergeCells count="1">
    <mergeCell ref="C3:D3"/>
  </mergeCells>
  <pageMargins left="0.2" right="0.45"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
  <sheetViews>
    <sheetView showGridLines="0" workbookViewId="0">
      <selection activeCell="I35" sqref="I35"/>
    </sheetView>
  </sheetViews>
  <sheetFormatPr defaultRowHeight="12.75" x14ac:dyDescent="0.35"/>
  <sheetData/>
  <phoneticPr fontId="8" type="noConversion"/>
  <pageMargins left="0.75" right="0.75" top="1" bottom="1" header="0.5" footer="0.5"/>
  <pageSetup orientation="landscape"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3:H27"/>
  <sheetViews>
    <sheetView workbookViewId="0">
      <selection activeCell="G42" sqref="G42"/>
    </sheetView>
  </sheetViews>
  <sheetFormatPr defaultRowHeight="12.75" x14ac:dyDescent="0.35"/>
  <cols>
    <col min="2" max="2" width="9.1328125" style="13"/>
    <col min="5" max="5" width="15.73046875" style="13" customWidth="1"/>
    <col min="7" max="7" width="18.1328125" customWidth="1"/>
  </cols>
  <sheetData>
    <row r="3" spans="2:8" x14ac:dyDescent="0.35">
      <c r="B3" s="30" t="s">
        <v>79</v>
      </c>
      <c r="E3" s="31" t="s">
        <v>8</v>
      </c>
    </row>
    <row r="4" spans="2:8" ht="13.15" x14ac:dyDescent="0.35">
      <c r="B4" s="30" t="s">
        <v>80</v>
      </c>
      <c r="E4" s="32" t="s">
        <v>9</v>
      </c>
    </row>
    <row r="5" spans="2:8" x14ac:dyDescent="0.35">
      <c r="B5" s="30" t="s">
        <v>78</v>
      </c>
    </row>
    <row r="9" spans="2:8" x14ac:dyDescent="0.35">
      <c r="E9" s="30" t="s">
        <v>81</v>
      </c>
    </row>
    <row r="10" spans="2:8" x14ac:dyDescent="0.35">
      <c r="E10" s="33" t="s">
        <v>92</v>
      </c>
      <c r="G10" s="13">
        <v>2010</v>
      </c>
      <c r="H10">
        <v>3</v>
      </c>
    </row>
    <row r="11" spans="2:8" x14ac:dyDescent="0.35">
      <c r="E11" s="30" t="s">
        <v>95</v>
      </c>
      <c r="G11" s="13">
        <v>2011</v>
      </c>
      <c r="H11">
        <v>3</v>
      </c>
    </row>
    <row r="12" spans="2:8" x14ac:dyDescent="0.35">
      <c r="E12" s="30" t="s">
        <v>88</v>
      </c>
      <c r="G12" s="34">
        <v>2011.090909090909</v>
      </c>
      <c r="H12">
        <v>3</v>
      </c>
    </row>
    <row r="13" spans="2:8" x14ac:dyDescent="0.35">
      <c r="E13" s="30" t="s">
        <v>84</v>
      </c>
      <c r="G13" s="30">
        <v>20101201</v>
      </c>
      <c r="H13">
        <v>3</v>
      </c>
    </row>
    <row r="14" spans="2:8" x14ac:dyDescent="0.35">
      <c r="E14" s="30" t="s">
        <v>89</v>
      </c>
      <c r="G14" s="33" t="s">
        <v>90</v>
      </c>
    </row>
    <row r="15" spans="2:8" x14ac:dyDescent="0.35">
      <c r="E15" s="33" t="s">
        <v>93</v>
      </c>
      <c r="G15" s="30" t="s">
        <v>87</v>
      </c>
    </row>
    <row r="16" spans="2:8" x14ac:dyDescent="0.35">
      <c r="E16" s="30" t="s">
        <v>94</v>
      </c>
      <c r="G16" s="30" t="s">
        <v>88</v>
      </c>
    </row>
    <row r="17" spans="5:7" x14ac:dyDescent="0.35">
      <c r="E17" s="30" t="s">
        <v>82</v>
      </c>
      <c r="G17" s="30" t="s">
        <v>84</v>
      </c>
    </row>
    <row r="18" spans="5:7" x14ac:dyDescent="0.35">
      <c r="E18" s="30" t="s">
        <v>85</v>
      </c>
      <c r="G18" s="30" t="s">
        <v>89</v>
      </c>
    </row>
    <row r="19" spans="5:7" x14ac:dyDescent="0.35">
      <c r="E19" s="30" t="s">
        <v>86</v>
      </c>
      <c r="G19" s="30" t="s">
        <v>91</v>
      </c>
    </row>
    <row r="20" spans="5:7" x14ac:dyDescent="0.35">
      <c r="E20" s="35"/>
      <c r="G20" s="30" t="s">
        <v>83</v>
      </c>
    </row>
    <row r="21" spans="5:7" x14ac:dyDescent="0.35">
      <c r="E21" s="36"/>
      <c r="G21" s="30" t="s">
        <v>82</v>
      </c>
    </row>
    <row r="22" spans="5:7" x14ac:dyDescent="0.35">
      <c r="E22" s="37"/>
      <c r="G22" s="30" t="s">
        <v>85</v>
      </c>
    </row>
    <row r="23" spans="5:7" x14ac:dyDescent="0.35">
      <c r="E23" s="37"/>
      <c r="G23" s="30" t="s">
        <v>86</v>
      </c>
    </row>
    <row r="24" spans="5:7" x14ac:dyDescent="0.35">
      <c r="E24" s="37"/>
    </row>
    <row r="27" spans="5:7" x14ac:dyDescent="0.35">
      <c r="E27" s="38"/>
    </row>
  </sheetData>
  <sortState xmlns:xlrd2="http://schemas.microsoft.com/office/spreadsheetml/2017/richdata2" ref="G10:G23">
    <sortCondition ref="G10:G23"/>
  </sortState>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0000"/>
  </sheetPr>
  <dimension ref="B3:I10"/>
  <sheetViews>
    <sheetView showGridLines="0" zoomScale="140" zoomScaleNormal="140" workbookViewId="0">
      <selection activeCell="G20" sqref="G20"/>
    </sheetView>
  </sheetViews>
  <sheetFormatPr defaultRowHeight="13.15" x14ac:dyDescent="0.4"/>
  <cols>
    <col min="1" max="1" width="3.1328125" customWidth="1"/>
    <col min="2" max="2" width="3.3984375" style="61" customWidth="1"/>
    <col min="3" max="3" width="43.265625" style="62" customWidth="1"/>
  </cols>
  <sheetData>
    <row r="3" spans="2:9" s="67" customFormat="1" ht="33.75" customHeight="1" x14ac:dyDescent="0.35">
      <c r="B3" s="70" t="s">
        <v>157</v>
      </c>
      <c r="C3" s="69" t="s">
        <v>181</v>
      </c>
    </row>
    <row r="4" spans="2:9" s="67" customFormat="1" ht="32.25" customHeight="1" x14ac:dyDescent="0.35">
      <c r="B4" s="71" t="s">
        <v>158</v>
      </c>
      <c r="C4" s="68" t="s">
        <v>182</v>
      </c>
    </row>
    <row r="5" spans="2:9" s="64" customFormat="1" ht="19.5" customHeight="1" x14ac:dyDescent="0.35">
      <c r="B5" s="63" t="s">
        <v>139</v>
      </c>
      <c r="C5" s="78" t="s">
        <v>184</v>
      </c>
      <c r="G5" s="72" t="s">
        <v>159</v>
      </c>
      <c r="H5" s="73">
        <v>109</v>
      </c>
      <c r="I5" s="64">
        <v>20</v>
      </c>
    </row>
    <row r="6" spans="2:9" s="64" customFormat="1" ht="19.5" customHeight="1" x14ac:dyDescent="0.35">
      <c r="B6" s="63" t="s">
        <v>142</v>
      </c>
      <c r="C6" s="78" t="s">
        <v>185</v>
      </c>
      <c r="G6" s="72" t="s">
        <v>160</v>
      </c>
      <c r="H6" s="73">
        <v>240</v>
      </c>
      <c r="I6" s="64">
        <v>70</v>
      </c>
    </row>
    <row r="7" spans="2:9" s="64" customFormat="1" ht="19.5" customHeight="1" x14ac:dyDescent="0.35">
      <c r="B7" s="65" t="s">
        <v>143</v>
      </c>
      <c r="C7" s="66" t="s">
        <v>141</v>
      </c>
      <c r="G7" s="72" t="s">
        <v>180</v>
      </c>
      <c r="H7" s="74">
        <f>H6/H5</f>
        <v>2.2018348623853212</v>
      </c>
      <c r="I7" s="64">
        <f>I6/I5</f>
        <v>3.5</v>
      </c>
    </row>
    <row r="10" spans="2:9" x14ac:dyDescent="0.4">
      <c r="B10" s="79" t="s">
        <v>186</v>
      </c>
      <c r="C10" s="80" t="s">
        <v>187</v>
      </c>
      <c r="F10" s="85">
        <f>61/109</f>
        <v>0.55963302752293576</v>
      </c>
    </row>
  </sheetData>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AN13"/>
  <sheetViews>
    <sheetView showGridLines="0" zoomScale="50" zoomScaleNormal="50" workbookViewId="0">
      <pane xSplit="1" ySplit="3" topLeftCell="G4" activePane="bottomRight" state="frozen"/>
      <selection pane="topRight" activeCell="B1" sqref="B1"/>
      <selection pane="bottomLeft" activeCell="A4" sqref="A4"/>
      <selection pane="bottomRight" sqref="A1:XFD1"/>
    </sheetView>
  </sheetViews>
  <sheetFormatPr defaultColWidth="9.1328125" defaultRowHeight="14.25" x14ac:dyDescent="0.45"/>
  <cols>
    <col min="1" max="1" width="20.73046875" style="125" customWidth="1"/>
    <col min="2" max="2" width="13.3984375" style="125" customWidth="1"/>
    <col min="3" max="5" width="13.265625" style="125" customWidth="1"/>
    <col min="6" max="20" width="9.1328125" style="125"/>
    <col min="21" max="21" width="9.73046875" style="125" bestFit="1" customWidth="1"/>
    <col min="22" max="28" width="9.1328125" style="125"/>
    <col min="29" max="29" width="5.3984375" style="125" customWidth="1"/>
    <col min="30" max="39" width="9.1328125" style="125"/>
    <col min="40" max="40" width="15" style="125" customWidth="1"/>
    <col min="41" max="16384" width="9.1328125" style="125"/>
  </cols>
  <sheetData>
    <row r="1" spans="1:40" ht="25.5" x14ac:dyDescent="0.75">
      <c r="A1" s="123" t="s">
        <v>299</v>
      </c>
      <c r="B1" s="124"/>
      <c r="C1" s="124"/>
      <c r="D1" s="124"/>
      <c r="E1" s="124"/>
      <c r="AD1" s="126"/>
      <c r="AM1" s="127" t="s">
        <v>300</v>
      </c>
      <c r="AN1" s="128" t="s">
        <v>301</v>
      </c>
    </row>
    <row r="2" spans="1:40" ht="23.25" x14ac:dyDescent="0.7">
      <c r="A2" s="129" t="s">
        <v>317</v>
      </c>
      <c r="B2" s="130"/>
      <c r="C2" s="130"/>
      <c r="D2" s="130"/>
      <c r="E2" s="130"/>
    </row>
    <row r="3" spans="1:40" ht="9.75" customHeight="1" thickBot="1" x14ac:dyDescent="0.5"/>
    <row r="4" spans="1:40" ht="170.25" customHeight="1" thickBot="1" x14ac:dyDescent="0.5">
      <c r="A4" s="131" t="s">
        <v>315</v>
      </c>
      <c r="B4" s="132"/>
      <c r="C4" s="133"/>
      <c r="D4" s="133"/>
      <c r="E4" s="133"/>
      <c r="F4" s="134"/>
      <c r="G4" s="134"/>
      <c r="H4" s="134"/>
      <c r="I4" s="134"/>
      <c r="J4" s="134"/>
      <c r="K4" s="134"/>
      <c r="L4" s="134"/>
      <c r="M4" s="134"/>
      <c r="N4" s="134"/>
      <c r="O4" s="134"/>
      <c r="P4" s="134"/>
      <c r="Q4" s="134"/>
      <c r="R4" s="134"/>
      <c r="S4" s="134"/>
      <c r="T4" s="134"/>
      <c r="U4" s="134"/>
      <c r="V4" s="134"/>
      <c r="W4" s="134"/>
      <c r="X4" s="134"/>
      <c r="Y4" s="134"/>
      <c r="Z4" s="134"/>
      <c r="AA4" s="134"/>
      <c r="AB4" s="134"/>
      <c r="AC4" s="134"/>
      <c r="AD4" s="134"/>
      <c r="AE4" s="134"/>
      <c r="AF4" s="134"/>
      <c r="AG4" s="134"/>
      <c r="AH4" s="134"/>
      <c r="AI4" s="134"/>
      <c r="AJ4" s="134"/>
      <c r="AK4" s="134"/>
      <c r="AL4" s="134"/>
      <c r="AM4" s="134"/>
      <c r="AN4" s="135"/>
    </row>
    <row r="5" spans="1:40" ht="110.25" customHeight="1" thickBot="1" x14ac:dyDescent="0.5">
      <c r="A5" s="136" t="s">
        <v>314</v>
      </c>
      <c r="B5" s="137"/>
      <c r="C5" s="138"/>
      <c r="D5" s="138"/>
      <c r="E5" s="138"/>
      <c r="F5" s="139"/>
      <c r="G5" s="139"/>
      <c r="H5" s="139"/>
      <c r="I5" s="139"/>
      <c r="J5" s="139"/>
      <c r="K5" s="139"/>
      <c r="L5" s="139"/>
      <c r="M5" s="139"/>
      <c r="N5" s="139"/>
      <c r="O5" s="139"/>
      <c r="P5" s="139"/>
      <c r="Q5" s="139"/>
      <c r="R5" s="139"/>
      <c r="S5" s="139"/>
      <c r="T5" s="139"/>
      <c r="U5" s="139"/>
      <c r="V5" s="139"/>
      <c r="W5" s="139"/>
      <c r="X5" s="139"/>
      <c r="Y5" s="139"/>
      <c r="Z5" s="139"/>
      <c r="AA5" s="139"/>
      <c r="AB5" s="139"/>
      <c r="AC5" s="139"/>
      <c r="AD5" s="139"/>
      <c r="AE5" s="139"/>
      <c r="AF5" s="139"/>
      <c r="AG5" s="139"/>
      <c r="AH5" s="139"/>
      <c r="AI5" s="139"/>
      <c r="AJ5" s="139"/>
      <c r="AK5" s="139"/>
      <c r="AL5" s="139"/>
      <c r="AM5" s="139"/>
      <c r="AN5" s="140"/>
    </row>
    <row r="6" spans="1:40" ht="110.25" customHeight="1" thickBot="1" x14ac:dyDescent="0.5">
      <c r="A6" s="141" t="s">
        <v>302</v>
      </c>
      <c r="B6" s="142"/>
      <c r="C6" s="143"/>
      <c r="D6" s="143"/>
      <c r="E6" s="143"/>
      <c r="F6" s="144"/>
      <c r="G6" s="144"/>
      <c r="H6" s="144"/>
      <c r="I6" s="144"/>
      <c r="J6" s="144"/>
      <c r="K6" s="144"/>
      <c r="L6" s="144"/>
      <c r="M6" s="144"/>
      <c r="N6" s="144"/>
      <c r="O6" s="144"/>
      <c r="P6" s="144"/>
      <c r="Q6" s="144"/>
      <c r="R6" s="144"/>
      <c r="S6" s="144"/>
      <c r="T6" s="144"/>
      <c r="U6" s="144"/>
      <c r="V6" s="144"/>
      <c r="W6" s="144"/>
      <c r="X6" s="144"/>
      <c r="Y6" s="144"/>
      <c r="Z6" s="144"/>
      <c r="AA6" s="144"/>
      <c r="AB6" s="144"/>
      <c r="AC6" s="144"/>
      <c r="AD6" s="144"/>
      <c r="AE6" s="144"/>
      <c r="AF6" s="144"/>
      <c r="AG6" s="144"/>
      <c r="AH6" s="144"/>
      <c r="AI6" s="144"/>
      <c r="AJ6" s="144"/>
      <c r="AK6" s="144"/>
      <c r="AL6" s="144"/>
      <c r="AM6" s="144"/>
      <c r="AN6" s="145"/>
    </row>
    <row r="7" spans="1:40" ht="110.25" customHeight="1" thickBot="1" x14ac:dyDescent="0.5">
      <c r="A7" s="141" t="s">
        <v>303</v>
      </c>
      <c r="B7" s="137"/>
      <c r="C7" s="138"/>
      <c r="D7" s="138"/>
      <c r="E7" s="138"/>
      <c r="F7" s="139"/>
      <c r="G7" s="139"/>
      <c r="H7" s="139"/>
      <c r="I7" s="139"/>
      <c r="J7" s="139"/>
      <c r="K7" s="139"/>
      <c r="L7" s="139"/>
      <c r="M7" s="139"/>
      <c r="N7" s="139"/>
      <c r="O7" s="139"/>
      <c r="P7" s="139"/>
      <c r="Q7" s="139"/>
      <c r="R7" s="139"/>
      <c r="S7" s="139"/>
      <c r="T7" s="139"/>
      <c r="U7" s="139"/>
      <c r="V7" s="139"/>
      <c r="W7" s="139"/>
      <c r="X7" s="139"/>
      <c r="Y7" s="139"/>
      <c r="Z7" s="139"/>
      <c r="AA7" s="139"/>
      <c r="AB7" s="139"/>
      <c r="AC7" s="139"/>
      <c r="AD7" s="139"/>
      <c r="AE7" s="139"/>
      <c r="AF7" s="139"/>
      <c r="AG7" s="139"/>
      <c r="AH7" s="139"/>
      <c r="AI7" s="139"/>
      <c r="AJ7" s="139"/>
      <c r="AK7" s="139"/>
      <c r="AL7" s="139"/>
      <c r="AM7" s="139"/>
      <c r="AN7" s="140"/>
    </row>
    <row r="8" spans="1:40" ht="110.25" customHeight="1" thickBot="1" x14ac:dyDescent="0.5">
      <c r="A8" s="136" t="s">
        <v>304</v>
      </c>
      <c r="B8" s="137"/>
      <c r="C8" s="138"/>
      <c r="D8" s="138"/>
      <c r="E8" s="138"/>
      <c r="F8" s="139"/>
      <c r="G8" s="139"/>
      <c r="H8" s="139"/>
      <c r="I8" s="139"/>
      <c r="J8" s="139"/>
      <c r="K8" s="139"/>
      <c r="L8" s="139"/>
      <c r="M8" s="139"/>
      <c r="N8" s="139"/>
      <c r="O8" s="139"/>
      <c r="P8" s="139"/>
      <c r="Q8" s="139"/>
      <c r="R8" s="139"/>
      <c r="S8" s="139"/>
      <c r="T8" s="139"/>
      <c r="U8" s="139"/>
      <c r="V8" s="139"/>
      <c r="W8" s="139"/>
      <c r="X8" s="139"/>
      <c r="Y8" s="139"/>
      <c r="Z8" s="139"/>
      <c r="AA8" s="139"/>
      <c r="AB8" s="139"/>
      <c r="AC8" s="139"/>
      <c r="AD8" s="139"/>
      <c r="AE8" s="139"/>
      <c r="AF8" s="139"/>
      <c r="AG8" s="139"/>
      <c r="AH8" s="139"/>
      <c r="AI8" s="139"/>
      <c r="AJ8" s="139"/>
      <c r="AK8" s="139"/>
      <c r="AL8" s="139"/>
      <c r="AM8" s="139"/>
      <c r="AN8" s="140"/>
    </row>
    <row r="9" spans="1:40" ht="110.25" customHeight="1" thickBot="1" x14ac:dyDescent="0.5">
      <c r="A9" s="136" t="s">
        <v>318</v>
      </c>
      <c r="B9" s="137"/>
      <c r="C9" s="138"/>
      <c r="D9" s="138"/>
      <c r="E9" s="138"/>
      <c r="F9" s="139"/>
      <c r="G9" s="139"/>
      <c r="H9" s="139"/>
      <c r="I9" s="139"/>
      <c r="J9" s="139"/>
      <c r="K9" s="139"/>
      <c r="L9" s="139"/>
      <c r="M9" s="139"/>
      <c r="N9" s="139"/>
      <c r="O9" s="139"/>
      <c r="P9" s="139"/>
      <c r="Q9" s="139"/>
      <c r="R9" s="139"/>
      <c r="S9" s="139"/>
      <c r="T9" s="139"/>
      <c r="U9" s="139"/>
      <c r="V9" s="139"/>
      <c r="W9" s="139"/>
      <c r="X9" s="139"/>
      <c r="Y9" s="139"/>
      <c r="Z9" s="139"/>
      <c r="AA9" s="139"/>
      <c r="AB9" s="139"/>
      <c r="AC9" s="139"/>
      <c r="AD9" s="139"/>
      <c r="AE9" s="139"/>
      <c r="AF9" s="139"/>
      <c r="AG9" s="139"/>
      <c r="AH9" s="139"/>
      <c r="AI9" s="139"/>
      <c r="AJ9" s="139"/>
      <c r="AK9" s="139"/>
      <c r="AL9" s="139"/>
      <c r="AM9" s="139"/>
      <c r="AN9" s="140"/>
    </row>
    <row r="10" spans="1:40" ht="110.25" customHeight="1" thickBot="1" x14ac:dyDescent="0.5">
      <c r="A10" s="146"/>
      <c r="B10" s="147"/>
      <c r="C10" s="148"/>
      <c r="D10" s="148"/>
      <c r="E10" s="148"/>
      <c r="F10" s="149"/>
      <c r="G10" s="149"/>
      <c r="H10" s="149"/>
      <c r="I10" s="149"/>
      <c r="J10" s="149"/>
      <c r="K10" s="149"/>
      <c r="L10" s="149"/>
      <c r="M10" s="149"/>
      <c r="N10" s="149"/>
      <c r="O10" s="149"/>
      <c r="P10" s="149"/>
      <c r="Q10" s="149"/>
      <c r="R10" s="149"/>
      <c r="S10" s="149"/>
      <c r="T10" s="149"/>
      <c r="U10" s="149"/>
      <c r="V10" s="149"/>
      <c r="W10" s="149"/>
      <c r="X10" s="149"/>
      <c r="Y10" s="149"/>
      <c r="Z10" s="149"/>
      <c r="AA10" s="149"/>
      <c r="AB10" s="149"/>
      <c r="AC10" s="149"/>
      <c r="AD10" s="149"/>
      <c r="AE10" s="149"/>
      <c r="AF10" s="149"/>
      <c r="AG10" s="149"/>
      <c r="AH10" s="149"/>
      <c r="AI10" s="149"/>
      <c r="AJ10" s="149"/>
      <c r="AK10" s="149"/>
      <c r="AL10" s="149"/>
      <c r="AM10" s="149"/>
      <c r="AN10" s="150"/>
    </row>
    <row r="11" spans="1:40" ht="110.25" customHeight="1" thickBot="1" x14ac:dyDescent="0.5">
      <c r="A11" s="151"/>
      <c r="B11" s="152"/>
      <c r="C11" s="153"/>
      <c r="D11" s="153"/>
      <c r="E11" s="153"/>
      <c r="F11" s="154"/>
      <c r="G11" s="154"/>
      <c r="H11" s="154"/>
      <c r="I11" s="154"/>
      <c r="J11" s="154"/>
      <c r="K11" s="154"/>
      <c r="L11" s="154"/>
      <c r="M11" s="154"/>
      <c r="N11" s="154"/>
      <c r="O11" s="154"/>
      <c r="P11" s="154"/>
      <c r="Q11" s="154"/>
      <c r="R11" s="154"/>
      <c r="S11" s="154"/>
      <c r="T11" s="154"/>
      <c r="U11" s="154"/>
      <c r="V11" s="154"/>
      <c r="W11" s="154"/>
      <c r="X11" s="154"/>
      <c r="Y11" s="154"/>
      <c r="Z11" s="154"/>
      <c r="AA11" s="154"/>
      <c r="AB11" s="154"/>
      <c r="AC11" s="154"/>
      <c r="AD11" s="154"/>
      <c r="AE11" s="154"/>
      <c r="AF11" s="154"/>
      <c r="AG11" s="154"/>
      <c r="AH11" s="154"/>
      <c r="AI11" s="154"/>
      <c r="AJ11" s="154"/>
      <c r="AK11" s="154"/>
      <c r="AL11" s="154"/>
      <c r="AM11" s="154"/>
      <c r="AN11" s="155"/>
    </row>
    <row r="12" spans="1:40" ht="17.25" customHeight="1" x14ac:dyDescent="0.45"/>
    <row r="13" spans="1:40" ht="17.25" customHeight="1" x14ac:dyDescent="0.45">
      <c r="AL13" s="156"/>
    </row>
  </sheetData>
  <pageMargins left="0.2" right="0.2" top="0.25" bottom="0.25" header="0.3" footer="0.3"/>
  <pageSetup paperSize="17" scale="54"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249977111117893"/>
  </sheetPr>
  <dimension ref="B1:C42"/>
  <sheetViews>
    <sheetView showGridLines="0" zoomScaleNormal="100" zoomScaleSheetLayoutView="90" workbookViewId="0">
      <selection activeCell="F18" sqref="F18"/>
    </sheetView>
  </sheetViews>
  <sheetFormatPr defaultRowHeight="12.75" x14ac:dyDescent="0.35"/>
  <cols>
    <col min="1" max="1" width="3.3984375" customWidth="1"/>
    <col min="2" max="2" width="13.3984375" customWidth="1"/>
    <col min="3" max="3" width="80.265625" customWidth="1"/>
  </cols>
  <sheetData>
    <row r="1" spans="2:3" ht="24" customHeight="1" x14ac:dyDescent="0.35">
      <c r="B1" s="94" t="s">
        <v>378</v>
      </c>
    </row>
    <row r="2" spans="2:3" ht="17.25" customHeight="1" x14ac:dyDescent="0.35">
      <c r="B2" s="278" t="s">
        <v>235</v>
      </c>
      <c r="C2" s="279"/>
    </row>
    <row r="3" spans="2:3" ht="13.15" x14ac:dyDescent="0.35">
      <c r="B3" s="276" t="s">
        <v>236</v>
      </c>
      <c r="C3" s="277"/>
    </row>
    <row r="4" spans="2:3" ht="6.75" customHeight="1" x14ac:dyDescent="0.35">
      <c r="B4" s="280"/>
      <c r="C4" s="281"/>
    </row>
    <row r="5" spans="2:3" ht="33" customHeight="1" x14ac:dyDescent="0.35">
      <c r="B5" s="282" t="s">
        <v>237</v>
      </c>
      <c r="C5" s="283"/>
    </row>
    <row r="6" spans="2:3" ht="46.5" customHeight="1" x14ac:dyDescent="0.35">
      <c r="B6" s="282" t="s">
        <v>238</v>
      </c>
      <c r="C6" s="283"/>
    </row>
    <row r="7" spans="2:3" ht="35.25" customHeight="1" x14ac:dyDescent="0.35">
      <c r="B7" s="284" t="s">
        <v>239</v>
      </c>
      <c r="C7" s="285"/>
    </row>
    <row r="8" spans="2:3" ht="4.5" customHeight="1" x14ac:dyDescent="0.35">
      <c r="B8" s="95"/>
    </row>
    <row r="9" spans="2:3" ht="18" customHeight="1" x14ac:dyDescent="0.35">
      <c r="B9" s="275" t="s">
        <v>240</v>
      </c>
      <c r="C9" s="286"/>
    </row>
    <row r="10" spans="2:3" ht="28.5" customHeight="1" x14ac:dyDescent="0.35">
      <c r="B10" s="276" t="s">
        <v>241</v>
      </c>
      <c r="C10" s="277"/>
    </row>
    <row r="11" spans="2:3" ht="8.25" customHeight="1" x14ac:dyDescent="0.35">
      <c r="B11" s="96"/>
      <c r="C11" s="97"/>
    </row>
    <row r="12" spans="2:3" s="4" customFormat="1" ht="43.5" customHeight="1" x14ac:dyDescent="0.35">
      <c r="B12" s="268" t="s">
        <v>376</v>
      </c>
      <c r="C12" s="287"/>
    </row>
    <row r="13" spans="2:3" ht="4.5" customHeight="1" x14ac:dyDescent="0.35">
      <c r="B13" s="267"/>
      <c r="C13" s="267"/>
    </row>
    <row r="14" spans="2:3" ht="18.75" customHeight="1" x14ac:dyDescent="0.35">
      <c r="B14" s="273" t="s">
        <v>242</v>
      </c>
      <c r="C14" s="274"/>
    </row>
    <row r="15" spans="2:3" ht="30.75" customHeight="1" x14ac:dyDescent="0.35">
      <c r="B15" s="276" t="s">
        <v>243</v>
      </c>
      <c r="C15" s="277"/>
    </row>
    <row r="16" spans="2:3" ht="8.25" customHeight="1" x14ac:dyDescent="0.35">
      <c r="B16" s="98"/>
      <c r="C16" s="99"/>
    </row>
    <row r="17" spans="2:3" s="4" customFormat="1" ht="56.25" customHeight="1" x14ac:dyDescent="0.35">
      <c r="B17" s="100" t="s">
        <v>244</v>
      </c>
      <c r="C17" s="101" t="s">
        <v>245</v>
      </c>
    </row>
    <row r="18" spans="2:3" s="4" customFormat="1" ht="46.5" customHeight="1" x14ac:dyDescent="0.35">
      <c r="B18" s="100" t="s">
        <v>246</v>
      </c>
      <c r="C18" s="101" t="s">
        <v>247</v>
      </c>
    </row>
    <row r="19" spans="2:3" s="4" customFormat="1" ht="110.25" customHeight="1" x14ac:dyDescent="0.35">
      <c r="B19" s="100" t="s">
        <v>248</v>
      </c>
      <c r="C19" s="101" t="s">
        <v>249</v>
      </c>
    </row>
    <row r="20" spans="2:3" s="4" customFormat="1" ht="84.75" customHeight="1" x14ac:dyDescent="0.35">
      <c r="B20" s="100" t="s">
        <v>250</v>
      </c>
      <c r="C20" s="101" t="s">
        <v>251</v>
      </c>
    </row>
    <row r="21" spans="2:3" ht="60.75" customHeight="1" x14ac:dyDescent="0.35">
      <c r="B21" s="268" t="s">
        <v>252</v>
      </c>
      <c r="C21" s="269"/>
    </row>
    <row r="22" spans="2:3" ht="6" customHeight="1" x14ac:dyDescent="0.35"/>
    <row r="23" spans="2:3" ht="19.5" customHeight="1" x14ac:dyDescent="0.35">
      <c r="B23" s="102" t="s">
        <v>253</v>
      </c>
      <c r="C23" s="103"/>
    </row>
    <row r="24" spans="2:3" ht="18" customHeight="1" x14ac:dyDescent="0.35">
      <c r="B24" s="104" t="s">
        <v>254</v>
      </c>
      <c r="C24" s="105"/>
    </row>
    <row r="25" spans="2:3" ht="9.75" customHeight="1" x14ac:dyDescent="0.35">
      <c r="B25" s="98"/>
      <c r="C25" s="106"/>
    </row>
    <row r="26" spans="2:3" ht="33.75" customHeight="1" x14ac:dyDescent="0.35">
      <c r="B26" s="270" t="s">
        <v>255</v>
      </c>
      <c r="C26" s="271"/>
    </row>
    <row r="27" spans="2:3" ht="113.25" customHeight="1" x14ac:dyDescent="0.35">
      <c r="B27" s="268" t="s">
        <v>256</v>
      </c>
      <c r="C27" s="272"/>
    </row>
    <row r="28" spans="2:3" ht="6" customHeight="1" x14ac:dyDescent="0.35"/>
    <row r="29" spans="2:3" ht="18.75" customHeight="1" x14ac:dyDescent="0.35">
      <c r="B29" s="273" t="s">
        <v>257</v>
      </c>
      <c r="C29" s="274"/>
    </row>
    <row r="30" spans="2:3" ht="16.5" customHeight="1" x14ac:dyDescent="0.35">
      <c r="B30" s="104" t="s">
        <v>258</v>
      </c>
      <c r="C30" s="107"/>
    </row>
    <row r="31" spans="2:3" ht="8.25" customHeight="1" x14ac:dyDescent="0.35">
      <c r="B31" s="96"/>
      <c r="C31" s="97"/>
    </row>
    <row r="32" spans="2:3" ht="30" customHeight="1" x14ac:dyDescent="0.35">
      <c r="B32" s="268" t="s">
        <v>259</v>
      </c>
      <c r="C32" s="272"/>
    </row>
    <row r="34" spans="2:3" ht="15" x14ac:dyDescent="0.35">
      <c r="B34" s="275" t="s">
        <v>340</v>
      </c>
      <c r="C34" s="274"/>
    </row>
    <row r="35" spans="2:3" ht="13.15" x14ac:dyDescent="0.35">
      <c r="B35" s="104" t="s">
        <v>351</v>
      </c>
      <c r="C35" s="107"/>
    </row>
    <row r="36" spans="2:3" ht="5.25" customHeight="1" x14ac:dyDescent="0.35">
      <c r="B36" s="96"/>
      <c r="C36" s="97"/>
    </row>
    <row r="37" spans="2:3" ht="33" customHeight="1" x14ac:dyDescent="0.35">
      <c r="B37" s="268" t="s">
        <v>379</v>
      </c>
      <c r="C37" s="272"/>
    </row>
    <row r="39" spans="2:3" ht="15" x14ac:dyDescent="0.35">
      <c r="B39" s="275" t="s">
        <v>373</v>
      </c>
      <c r="C39" s="274"/>
    </row>
    <row r="40" spans="2:3" ht="13.15" x14ac:dyDescent="0.35">
      <c r="B40" s="104" t="s">
        <v>374</v>
      </c>
      <c r="C40" s="107"/>
    </row>
    <row r="41" spans="2:3" ht="5.25" customHeight="1" x14ac:dyDescent="0.35">
      <c r="B41" s="96"/>
      <c r="C41" s="97"/>
    </row>
    <row r="42" spans="2:3" ht="141" customHeight="1" x14ac:dyDescent="0.35">
      <c r="B42" s="268" t="s">
        <v>377</v>
      </c>
      <c r="C42" s="272"/>
    </row>
  </sheetData>
  <mergeCells count="21">
    <mergeCell ref="B39:C39"/>
    <mergeCell ref="B42:C42"/>
    <mergeCell ref="B15:C15"/>
    <mergeCell ref="B2:C2"/>
    <mergeCell ref="B3:C3"/>
    <mergeCell ref="B4:C4"/>
    <mergeCell ref="B5:C5"/>
    <mergeCell ref="B6:C6"/>
    <mergeCell ref="B7:C7"/>
    <mergeCell ref="B9:C9"/>
    <mergeCell ref="B10:C10"/>
    <mergeCell ref="B12:C12"/>
    <mergeCell ref="B13:C13"/>
    <mergeCell ref="B14:C14"/>
    <mergeCell ref="B34:C34"/>
    <mergeCell ref="B37:C37"/>
    <mergeCell ref="B21:C21"/>
    <mergeCell ref="B26:C26"/>
    <mergeCell ref="B27:C27"/>
    <mergeCell ref="B29:C29"/>
    <mergeCell ref="B32:C32"/>
  </mergeCells>
  <pageMargins left="0.45" right="0.45" top="0.5" bottom="0.5" header="0.3" footer="0.3"/>
  <pageSetup fitToHeight="2" orientation="portrait" r:id="rId1"/>
  <rowBreaks count="1" manualBreakCount="1">
    <brk id="21"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4D3120-6EAE-4A4A-AB3B-6C1BCD82F649}">
  <dimension ref="A1:B99"/>
  <sheetViews>
    <sheetView topLeftCell="A71" workbookViewId="0">
      <selection activeCell="B105" sqref="B105"/>
    </sheetView>
  </sheetViews>
  <sheetFormatPr defaultRowHeight="12.75" x14ac:dyDescent="0.35"/>
  <cols>
    <col min="1" max="1" width="3.86328125" customWidth="1"/>
    <col min="2" max="2" width="96.265625" style="14" customWidth="1"/>
  </cols>
  <sheetData>
    <row r="1" spans="1:2" ht="13.9" x14ac:dyDescent="0.4">
      <c r="A1" s="290" t="s">
        <v>23</v>
      </c>
      <c r="B1" s="290"/>
    </row>
    <row r="2" spans="1:2" ht="14.25" x14ac:dyDescent="0.45">
      <c r="A2" s="116"/>
      <c r="B2" s="117"/>
    </row>
    <row r="3" spans="1:2" ht="13.15" x14ac:dyDescent="0.4">
      <c r="A3" s="289" t="s">
        <v>14</v>
      </c>
      <c r="B3" s="289"/>
    </row>
    <row r="4" spans="1:2" x14ac:dyDescent="0.35">
      <c r="A4" s="118">
        <v>1</v>
      </c>
      <c r="B4" s="119" t="s">
        <v>11</v>
      </c>
    </row>
    <row r="5" spans="1:2" x14ac:dyDescent="0.35">
      <c r="A5" s="118">
        <v>2</v>
      </c>
      <c r="B5" s="119" t="s">
        <v>380</v>
      </c>
    </row>
    <row r="6" spans="1:2" x14ac:dyDescent="0.35">
      <c r="A6" s="118">
        <v>3</v>
      </c>
      <c r="B6" s="119" t="s">
        <v>12</v>
      </c>
    </row>
    <row r="7" spans="1:2" x14ac:dyDescent="0.35">
      <c r="A7" s="118">
        <v>4</v>
      </c>
      <c r="B7" s="119" t="s">
        <v>13</v>
      </c>
    </row>
    <row r="8" spans="1:2" x14ac:dyDescent="0.35">
      <c r="A8" s="118">
        <v>5</v>
      </c>
      <c r="B8" s="119" t="s">
        <v>381</v>
      </c>
    </row>
    <row r="9" spans="1:2" ht="13.15" x14ac:dyDescent="0.4">
      <c r="A9" s="289" t="s">
        <v>22</v>
      </c>
      <c r="B9" s="289"/>
    </row>
    <row r="10" spans="1:2" x14ac:dyDescent="0.35">
      <c r="A10" s="118">
        <v>6</v>
      </c>
      <c r="B10" s="119" t="s">
        <v>15</v>
      </c>
    </row>
    <row r="11" spans="1:2" x14ac:dyDescent="0.35">
      <c r="A11" s="118">
        <v>7</v>
      </c>
      <c r="B11" s="119" t="s">
        <v>16</v>
      </c>
    </row>
    <row r="12" spans="1:2" x14ac:dyDescent="0.35">
      <c r="A12" s="118">
        <v>8</v>
      </c>
      <c r="B12" s="119" t="s">
        <v>17</v>
      </c>
    </row>
    <row r="13" spans="1:2" x14ac:dyDescent="0.35">
      <c r="A13" s="118">
        <v>9</v>
      </c>
      <c r="B13" s="119"/>
    </row>
    <row r="14" spans="1:2" x14ac:dyDescent="0.35">
      <c r="A14" s="118">
        <v>10</v>
      </c>
      <c r="B14" s="119" t="s">
        <v>18</v>
      </c>
    </row>
    <row r="15" spans="1:2" x14ac:dyDescent="0.35">
      <c r="A15" s="118">
        <v>11</v>
      </c>
      <c r="B15" s="119" t="s">
        <v>19</v>
      </c>
    </row>
    <row r="16" spans="1:2" x14ac:dyDescent="0.35">
      <c r="A16" s="118">
        <v>12</v>
      </c>
      <c r="B16" s="119"/>
    </row>
    <row r="17" spans="1:2" x14ac:dyDescent="0.35">
      <c r="A17" s="118">
        <v>13</v>
      </c>
      <c r="B17" s="119"/>
    </row>
    <row r="18" spans="1:2" x14ac:dyDescent="0.35">
      <c r="A18" s="118">
        <v>14</v>
      </c>
      <c r="B18" s="119" t="s">
        <v>20</v>
      </c>
    </row>
    <row r="19" spans="1:2" x14ac:dyDescent="0.35">
      <c r="A19" s="118">
        <v>15</v>
      </c>
      <c r="B19" s="119" t="s">
        <v>21</v>
      </c>
    </row>
    <row r="20" spans="1:2" ht="13.15" x14ac:dyDescent="0.4">
      <c r="A20" s="289" t="s">
        <v>24</v>
      </c>
      <c r="B20" s="289"/>
    </row>
    <row r="21" spans="1:2" x14ac:dyDescent="0.35">
      <c r="A21" s="118">
        <v>16</v>
      </c>
      <c r="B21" s="119" t="s">
        <v>25</v>
      </c>
    </row>
    <row r="22" spans="1:2" x14ac:dyDescent="0.35">
      <c r="A22" s="118">
        <v>17</v>
      </c>
      <c r="B22" s="119" t="s">
        <v>26</v>
      </c>
    </row>
    <row r="23" spans="1:2" x14ac:dyDescent="0.35">
      <c r="A23" s="118">
        <v>18</v>
      </c>
      <c r="B23" s="119" t="s">
        <v>27</v>
      </c>
    </row>
    <row r="24" spans="1:2" x14ac:dyDescent="0.35">
      <c r="A24" s="118">
        <v>19</v>
      </c>
      <c r="B24" s="119" t="s">
        <v>28</v>
      </c>
    </row>
    <row r="25" spans="1:2" x14ac:dyDescent="0.35">
      <c r="A25" s="118">
        <v>20</v>
      </c>
      <c r="B25" s="119" t="s">
        <v>382</v>
      </c>
    </row>
    <row r="26" spans="1:2" x14ac:dyDescent="0.35">
      <c r="A26" s="118">
        <v>21</v>
      </c>
      <c r="B26" s="119" t="s">
        <v>29</v>
      </c>
    </row>
    <row r="27" spans="1:2" x14ac:dyDescent="0.35">
      <c r="A27" s="118">
        <v>22</v>
      </c>
      <c r="B27" s="119" t="s">
        <v>30</v>
      </c>
    </row>
    <row r="28" spans="1:2" x14ac:dyDescent="0.35">
      <c r="A28" s="118">
        <v>23</v>
      </c>
      <c r="B28" s="119" t="s">
        <v>383</v>
      </c>
    </row>
    <row r="29" spans="1:2" ht="25.5" x14ac:dyDescent="0.35">
      <c r="A29" s="118">
        <v>24</v>
      </c>
      <c r="B29" s="119" t="s">
        <v>31</v>
      </c>
    </row>
    <row r="30" spans="1:2" x14ac:dyDescent="0.35">
      <c r="A30" s="118">
        <v>25</v>
      </c>
      <c r="B30" s="119" t="s">
        <v>32</v>
      </c>
    </row>
    <row r="31" spans="1:2" x14ac:dyDescent="0.35">
      <c r="A31" s="118">
        <v>26</v>
      </c>
      <c r="B31" s="119" t="s">
        <v>33</v>
      </c>
    </row>
    <row r="32" spans="1:2" x14ac:dyDescent="0.35">
      <c r="A32" s="118">
        <v>27</v>
      </c>
      <c r="B32" s="119" t="s">
        <v>34</v>
      </c>
    </row>
    <row r="33" spans="1:2" ht="13.15" x14ac:dyDescent="0.4">
      <c r="A33" s="289" t="s">
        <v>35</v>
      </c>
      <c r="B33" s="289"/>
    </row>
    <row r="34" spans="1:2" ht="13.15" x14ac:dyDescent="0.4">
      <c r="A34" s="288" t="s">
        <v>36</v>
      </c>
      <c r="B34" s="288"/>
    </row>
    <row r="35" spans="1:2" x14ac:dyDescent="0.35">
      <c r="A35" s="118">
        <v>28</v>
      </c>
      <c r="B35" s="119" t="s">
        <v>37</v>
      </c>
    </row>
    <row r="36" spans="1:2" x14ac:dyDescent="0.35">
      <c r="A36" s="118">
        <v>29</v>
      </c>
      <c r="B36" s="119" t="s">
        <v>38</v>
      </c>
    </row>
    <row r="37" spans="1:2" x14ac:dyDescent="0.35">
      <c r="A37" s="118">
        <v>30</v>
      </c>
      <c r="B37" s="119" t="s">
        <v>39</v>
      </c>
    </row>
    <row r="38" spans="1:2" x14ac:dyDescent="0.35">
      <c r="A38" s="118">
        <v>31</v>
      </c>
      <c r="B38" s="119" t="s">
        <v>40</v>
      </c>
    </row>
    <row r="39" spans="1:2" x14ac:dyDescent="0.35">
      <c r="A39" s="118">
        <v>32</v>
      </c>
      <c r="B39" s="119" t="s">
        <v>41</v>
      </c>
    </row>
    <row r="40" spans="1:2" x14ac:dyDescent="0.35">
      <c r="A40" s="118">
        <v>33</v>
      </c>
      <c r="B40" s="119" t="s">
        <v>384</v>
      </c>
    </row>
    <row r="41" spans="1:2" x14ac:dyDescent="0.35">
      <c r="A41" s="118">
        <v>34</v>
      </c>
      <c r="B41" s="119" t="s">
        <v>42</v>
      </c>
    </row>
    <row r="42" spans="1:2" x14ac:dyDescent="0.35">
      <c r="A42" s="118">
        <v>35</v>
      </c>
      <c r="B42" s="119" t="s">
        <v>43</v>
      </c>
    </row>
    <row r="43" spans="1:2" ht="13.15" x14ac:dyDescent="0.4">
      <c r="A43" s="288" t="s">
        <v>44</v>
      </c>
      <c r="B43" s="288"/>
    </row>
    <row r="44" spans="1:2" x14ac:dyDescent="0.35">
      <c r="A44" s="118">
        <v>36</v>
      </c>
      <c r="B44" s="119" t="s">
        <v>40</v>
      </c>
    </row>
    <row r="45" spans="1:2" x14ac:dyDescent="0.35">
      <c r="A45" s="118">
        <v>37</v>
      </c>
      <c r="B45" s="119" t="s">
        <v>45</v>
      </c>
    </row>
    <row r="46" spans="1:2" x14ac:dyDescent="0.35">
      <c r="A46" s="118">
        <v>38</v>
      </c>
      <c r="B46" s="119" t="s">
        <v>46</v>
      </c>
    </row>
    <row r="47" spans="1:2" x14ac:dyDescent="0.35">
      <c r="A47" s="118">
        <v>39</v>
      </c>
      <c r="B47" s="119" t="s">
        <v>47</v>
      </c>
    </row>
    <row r="48" spans="1:2" x14ac:dyDescent="0.35">
      <c r="A48" s="118">
        <v>40</v>
      </c>
      <c r="B48" s="119" t="s">
        <v>48</v>
      </c>
    </row>
    <row r="49" spans="1:2" x14ac:dyDescent="0.35">
      <c r="A49" s="118">
        <v>41</v>
      </c>
      <c r="B49" s="119" t="s">
        <v>49</v>
      </c>
    </row>
    <row r="50" spans="1:2" x14ac:dyDescent="0.35">
      <c r="A50" s="118">
        <v>42</v>
      </c>
      <c r="B50" s="119" t="s">
        <v>50</v>
      </c>
    </row>
    <row r="51" spans="1:2" x14ac:dyDescent="0.35">
      <c r="A51" s="118">
        <v>43</v>
      </c>
      <c r="B51" s="119" t="s">
        <v>51</v>
      </c>
    </row>
    <row r="52" spans="1:2" x14ac:dyDescent="0.35">
      <c r="A52" s="118">
        <v>44</v>
      </c>
      <c r="B52" s="119" t="s">
        <v>42</v>
      </c>
    </row>
    <row r="53" spans="1:2" ht="13.15" x14ac:dyDescent="0.4">
      <c r="A53" s="289" t="s">
        <v>10</v>
      </c>
      <c r="B53" s="289"/>
    </row>
    <row r="54" spans="1:2" x14ac:dyDescent="0.35">
      <c r="A54" s="118">
        <v>45</v>
      </c>
      <c r="B54" s="119" t="s">
        <v>52</v>
      </c>
    </row>
    <row r="55" spans="1:2" x14ac:dyDescent="0.35">
      <c r="A55" s="118">
        <v>46</v>
      </c>
      <c r="B55" s="119" t="s">
        <v>53</v>
      </c>
    </row>
    <row r="56" spans="1:2" x14ac:dyDescent="0.35">
      <c r="A56" s="118">
        <v>47</v>
      </c>
      <c r="B56" s="119" t="s">
        <v>54</v>
      </c>
    </row>
    <row r="57" spans="1:2" x14ac:dyDescent="0.35">
      <c r="A57" s="118">
        <v>48</v>
      </c>
      <c r="B57" s="119" t="s">
        <v>55</v>
      </c>
    </row>
    <row r="58" spans="1:2" x14ac:dyDescent="0.35">
      <c r="A58" s="118">
        <v>49</v>
      </c>
      <c r="B58" s="119" t="s">
        <v>56</v>
      </c>
    </row>
    <row r="59" spans="1:2" x14ac:dyDescent="0.35">
      <c r="A59" s="118">
        <v>50</v>
      </c>
      <c r="B59" s="119" t="s">
        <v>385</v>
      </c>
    </row>
    <row r="60" spans="1:2" x14ac:dyDescent="0.35">
      <c r="A60" s="118">
        <v>51</v>
      </c>
      <c r="B60" s="119" t="s">
        <v>386</v>
      </c>
    </row>
    <row r="61" spans="1:2" x14ac:dyDescent="0.35">
      <c r="A61" s="118">
        <v>52</v>
      </c>
      <c r="B61" s="119" t="s">
        <v>57</v>
      </c>
    </row>
    <row r="62" spans="1:2" x14ac:dyDescent="0.35">
      <c r="A62" s="118">
        <v>53</v>
      </c>
      <c r="B62" s="119" t="s">
        <v>387</v>
      </c>
    </row>
    <row r="63" spans="1:2" x14ac:dyDescent="0.35">
      <c r="A63" s="118">
        <v>54</v>
      </c>
      <c r="B63" s="119" t="s">
        <v>58</v>
      </c>
    </row>
    <row r="64" spans="1:2" x14ac:dyDescent="0.35">
      <c r="A64" s="118">
        <v>55</v>
      </c>
      <c r="B64" s="119" t="s">
        <v>59</v>
      </c>
    </row>
    <row r="65" spans="1:2" x14ac:dyDescent="0.35">
      <c r="A65" s="118">
        <v>56</v>
      </c>
      <c r="B65" s="119" t="s">
        <v>60</v>
      </c>
    </row>
    <row r="66" spans="1:2" x14ac:dyDescent="0.35">
      <c r="A66" s="118">
        <v>57</v>
      </c>
      <c r="B66" s="119" t="s">
        <v>61</v>
      </c>
    </row>
    <row r="67" spans="1:2" ht="13.15" x14ac:dyDescent="0.4">
      <c r="A67" s="289" t="s">
        <v>263</v>
      </c>
      <c r="B67" s="289"/>
    </row>
    <row r="68" spans="1:2" x14ac:dyDescent="0.35">
      <c r="A68" s="118">
        <v>58</v>
      </c>
      <c r="B68" s="119" t="s">
        <v>264</v>
      </c>
    </row>
    <row r="69" spans="1:2" x14ac:dyDescent="0.35">
      <c r="A69" s="118">
        <v>59</v>
      </c>
      <c r="B69" s="119" t="s">
        <v>265</v>
      </c>
    </row>
    <row r="70" spans="1:2" x14ac:dyDescent="0.35">
      <c r="A70" s="118">
        <v>60</v>
      </c>
      <c r="B70" s="119" t="s">
        <v>266</v>
      </c>
    </row>
    <row r="71" spans="1:2" x14ac:dyDescent="0.35">
      <c r="A71" s="118">
        <v>61</v>
      </c>
      <c r="B71" s="119" t="s">
        <v>267</v>
      </c>
    </row>
    <row r="72" spans="1:2" x14ac:dyDescent="0.35">
      <c r="A72" s="118">
        <v>62</v>
      </c>
      <c r="B72" s="119" t="s">
        <v>268</v>
      </c>
    </row>
    <row r="73" spans="1:2" x14ac:dyDescent="0.35">
      <c r="A73" s="118">
        <v>63</v>
      </c>
      <c r="B73" s="119" t="s">
        <v>269</v>
      </c>
    </row>
    <row r="74" spans="1:2" x14ac:dyDescent="0.35">
      <c r="A74" s="118">
        <v>64</v>
      </c>
      <c r="B74" s="119" t="s">
        <v>270</v>
      </c>
    </row>
    <row r="75" spans="1:2" x14ac:dyDescent="0.35">
      <c r="A75" s="118">
        <v>65</v>
      </c>
      <c r="B75" s="119" t="s">
        <v>271</v>
      </c>
    </row>
    <row r="76" spans="1:2" x14ac:dyDescent="0.35">
      <c r="A76" s="118">
        <v>66</v>
      </c>
      <c r="B76" s="119" t="s">
        <v>272</v>
      </c>
    </row>
    <row r="77" spans="1:2" x14ac:dyDescent="0.35">
      <c r="A77" s="118">
        <v>67</v>
      </c>
      <c r="B77" s="119" t="s">
        <v>273</v>
      </c>
    </row>
    <row r="78" spans="1:2" x14ac:dyDescent="0.35">
      <c r="A78" s="118">
        <v>68</v>
      </c>
      <c r="B78" s="119" t="s">
        <v>274</v>
      </c>
    </row>
    <row r="79" spans="1:2" x14ac:dyDescent="0.35">
      <c r="A79" s="118">
        <v>69</v>
      </c>
      <c r="B79" s="119" t="s">
        <v>275</v>
      </c>
    </row>
    <row r="80" spans="1:2" x14ac:dyDescent="0.35">
      <c r="A80" s="118">
        <v>70</v>
      </c>
      <c r="B80" s="119" t="s">
        <v>276</v>
      </c>
    </row>
    <row r="81" spans="1:2" x14ac:dyDescent="0.35">
      <c r="A81" s="118">
        <v>71</v>
      </c>
      <c r="B81" s="119" t="s">
        <v>277</v>
      </c>
    </row>
    <row r="82" spans="1:2" x14ac:dyDescent="0.35">
      <c r="A82" s="118">
        <v>72</v>
      </c>
      <c r="B82" s="119" t="s">
        <v>278</v>
      </c>
    </row>
    <row r="83" spans="1:2" x14ac:dyDescent="0.35">
      <c r="A83" s="118">
        <v>73</v>
      </c>
      <c r="B83" s="119" t="s">
        <v>279</v>
      </c>
    </row>
    <row r="84" spans="1:2" x14ac:dyDescent="0.35">
      <c r="A84" s="118">
        <v>74</v>
      </c>
      <c r="B84" s="119" t="s">
        <v>280</v>
      </c>
    </row>
    <row r="85" spans="1:2" x14ac:dyDescent="0.35">
      <c r="A85" s="118">
        <v>75</v>
      </c>
      <c r="B85" s="119" t="s">
        <v>281</v>
      </c>
    </row>
    <row r="86" spans="1:2" x14ac:dyDescent="0.35">
      <c r="A86" s="118">
        <v>76</v>
      </c>
      <c r="B86" s="119" t="s">
        <v>282</v>
      </c>
    </row>
    <row r="87" spans="1:2" x14ac:dyDescent="0.35">
      <c r="A87" s="118">
        <v>77</v>
      </c>
      <c r="B87" s="119" t="s">
        <v>283</v>
      </c>
    </row>
    <row r="88" spans="1:2" x14ac:dyDescent="0.35">
      <c r="A88" s="118">
        <v>78</v>
      </c>
      <c r="B88" s="119" t="s">
        <v>284</v>
      </c>
    </row>
    <row r="89" spans="1:2" x14ac:dyDescent="0.35">
      <c r="A89" s="118">
        <v>79</v>
      </c>
      <c r="B89" s="119" t="s">
        <v>285</v>
      </c>
    </row>
    <row r="90" spans="1:2" ht="13.15" x14ac:dyDescent="0.4">
      <c r="A90" s="289" t="s">
        <v>388</v>
      </c>
      <c r="B90" s="289"/>
    </row>
    <row r="91" spans="1:2" x14ac:dyDescent="0.35">
      <c r="A91" s="118">
        <v>80</v>
      </c>
      <c r="B91" s="119" t="s">
        <v>286</v>
      </c>
    </row>
    <row r="92" spans="1:2" x14ac:dyDescent="0.35">
      <c r="A92" s="118">
        <v>81</v>
      </c>
      <c r="B92" s="119" t="s">
        <v>389</v>
      </c>
    </row>
    <row r="93" spans="1:2" x14ac:dyDescent="0.35">
      <c r="A93" s="118">
        <v>82</v>
      </c>
      <c r="B93" s="119" t="s">
        <v>390</v>
      </c>
    </row>
    <row r="94" spans="1:2" x14ac:dyDescent="0.35">
      <c r="A94" s="118">
        <v>83</v>
      </c>
      <c r="B94" s="119" t="s">
        <v>391</v>
      </c>
    </row>
    <row r="95" spans="1:2" x14ac:dyDescent="0.35">
      <c r="A95" s="118">
        <v>84</v>
      </c>
      <c r="B95" s="119" t="s">
        <v>392</v>
      </c>
    </row>
    <row r="96" spans="1:2" x14ac:dyDescent="0.35">
      <c r="A96" s="118">
        <v>85</v>
      </c>
      <c r="B96" s="119" t="s">
        <v>393</v>
      </c>
    </row>
    <row r="97" spans="1:2" x14ac:dyDescent="0.35">
      <c r="A97" s="118">
        <v>86</v>
      </c>
    </row>
    <row r="98" spans="1:2" x14ac:dyDescent="0.35">
      <c r="A98" s="118">
        <v>87</v>
      </c>
      <c r="B98" s="119" t="s">
        <v>394</v>
      </c>
    </row>
    <row r="99" spans="1:2" x14ac:dyDescent="0.35">
      <c r="A99" s="118">
        <v>88</v>
      </c>
      <c r="B99" s="119" t="s">
        <v>395</v>
      </c>
    </row>
  </sheetData>
  <mergeCells count="10">
    <mergeCell ref="A43:B43"/>
    <mergeCell ref="A53:B53"/>
    <mergeCell ref="A67:B67"/>
    <mergeCell ref="A90:B90"/>
    <mergeCell ref="A1:B1"/>
    <mergeCell ref="A3:B3"/>
    <mergeCell ref="A9:B9"/>
    <mergeCell ref="A20:B20"/>
    <mergeCell ref="A33:B33"/>
    <mergeCell ref="A34:B3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2:K13"/>
  <sheetViews>
    <sheetView showGridLines="0" zoomScaleNormal="100" workbookViewId="0">
      <selection activeCell="I9" sqref="I9"/>
    </sheetView>
  </sheetViews>
  <sheetFormatPr defaultRowHeight="12.75" x14ac:dyDescent="0.35"/>
  <cols>
    <col min="1" max="1" width="3.86328125" customWidth="1"/>
    <col min="2" max="2" width="13.59765625" customWidth="1"/>
    <col min="3" max="3" width="11.1328125" customWidth="1"/>
    <col min="4" max="4" width="10.73046875" customWidth="1"/>
    <col min="5" max="5" width="11.265625" customWidth="1"/>
    <col min="6" max="6" width="5.265625" customWidth="1"/>
    <col min="7" max="7" width="11.265625" customWidth="1"/>
    <col min="8" max="8" width="14.1328125" customWidth="1"/>
    <col min="9" max="9" width="13.86328125" customWidth="1"/>
  </cols>
  <sheetData>
    <row r="2" spans="2:11" ht="13.15" thickBot="1" x14ac:dyDescent="0.4"/>
    <row r="3" spans="2:11" ht="13.15" x14ac:dyDescent="0.4">
      <c r="B3" s="291" t="s">
        <v>62</v>
      </c>
      <c r="C3" s="292"/>
      <c r="D3" s="292"/>
      <c r="E3" s="292"/>
      <c r="F3" s="292"/>
      <c r="G3" s="292"/>
      <c r="H3" s="292"/>
      <c r="I3" s="293"/>
    </row>
    <row r="4" spans="2:11" ht="14.25" customHeight="1" x14ac:dyDescent="0.4">
      <c r="B4" s="108" t="s">
        <v>0</v>
      </c>
      <c r="C4" s="298" t="s">
        <v>63</v>
      </c>
      <c r="D4" s="299"/>
      <c r="E4" s="298" t="s">
        <v>64</v>
      </c>
      <c r="F4" s="306"/>
      <c r="G4" s="299"/>
      <c r="H4" s="298" t="s">
        <v>65</v>
      </c>
      <c r="I4" s="302"/>
    </row>
    <row r="5" spans="2:11" ht="24.75" customHeight="1" x14ac:dyDescent="0.35">
      <c r="B5" s="109"/>
      <c r="C5" s="300" t="s">
        <v>70</v>
      </c>
      <c r="D5" s="301"/>
      <c r="E5" s="300" t="s">
        <v>71</v>
      </c>
      <c r="F5" s="308"/>
      <c r="G5" s="301"/>
      <c r="H5" s="300" t="s">
        <v>69</v>
      </c>
      <c r="I5" s="303"/>
    </row>
    <row r="6" spans="2:11" ht="5.25" customHeight="1" x14ac:dyDescent="0.35">
      <c r="B6" s="110"/>
      <c r="C6" s="111"/>
      <c r="D6" s="111"/>
      <c r="E6" s="112"/>
      <c r="F6" s="112"/>
      <c r="G6" s="112"/>
      <c r="H6" s="112"/>
      <c r="I6" s="113"/>
    </row>
    <row r="7" spans="2:11" ht="15" x14ac:dyDescent="0.4">
      <c r="B7" s="108" t="s">
        <v>1</v>
      </c>
      <c r="C7" s="298" t="s">
        <v>63</v>
      </c>
      <c r="D7" s="299"/>
      <c r="E7" s="298" t="s">
        <v>64</v>
      </c>
      <c r="F7" s="306"/>
      <c r="G7" s="299"/>
      <c r="H7" s="298" t="s">
        <v>65</v>
      </c>
      <c r="I7" s="302"/>
    </row>
    <row r="8" spans="2:11" ht="26.25" customHeight="1" x14ac:dyDescent="0.35">
      <c r="B8" s="114" t="s">
        <v>3</v>
      </c>
      <c r="C8" s="296" t="s">
        <v>66</v>
      </c>
      <c r="D8" s="297"/>
      <c r="E8" s="296" t="s">
        <v>67</v>
      </c>
      <c r="F8" s="309"/>
      <c r="G8" s="297"/>
      <c r="H8" s="296" t="s">
        <v>68</v>
      </c>
      <c r="I8" s="304"/>
    </row>
    <row r="9" spans="2:11" ht="26.25" customHeight="1" x14ac:dyDescent="0.35">
      <c r="B9" s="114" t="s">
        <v>4</v>
      </c>
      <c r="C9" s="121" t="s">
        <v>296</v>
      </c>
      <c r="D9" s="183">
        <v>10000</v>
      </c>
      <c r="E9" s="184">
        <f>D9</f>
        <v>10000</v>
      </c>
      <c r="F9" s="122" t="s">
        <v>298</v>
      </c>
      <c r="G9" s="185">
        <f>I9</f>
        <v>50000</v>
      </c>
      <c r="H9" s="121" t="s">
        <v>297</v>
      </c>
      <c r="I9" s="183">
        <v>50000</v>
      </c>
    </row>
    <row r="10" spans="2:11" ht="26.25" customHeight="1" x14ac:dyDescent="0.35">
      <c r="B10" s="114" t="s">
        <v>5</v>
      </c>
      <c r="C10" s="296" t="s">
        <v>75</v>
      </c>
      <c r="D10" s="297"/>
      <c r="E10" s="296" t="s">
        <v>76</v>
      </c>
      <c r="F10" s="309"/>
      <c r="G10" s="297"/>
      <c r="H10" s="296" t="s">
        <v>77</v>
      </c>
      <c r="I10" s="304"/>
    </row>
    <row r="11" spans="2:11" ht="26.25" customHeight="1" x14ac:dyDescent="0.35">
      <c r="B11" s="114" t="s">
        <v>6</v>
      </c>
      <c r="C11" s="296" t="s">
        <v>260</v>
      </c>
      <c r="D11" s="297"/>
      <c r="E11" s="296" t="s">
        <v>261</v>
      </c>
      <c r="F11" s="309"/>
      <c r="G11" s="297"/>
      <c r="H11" s="296" t="s">
        <v>262</v>
      </c>
      <c r="I11" s="304"/>
    </row>
    <row r="12" spans="2:11" ht="29.25" customHeight="1" thickBot="1" x14ac:dyDescent="0.4">
      <c r="B12" s="115" t="s">
        <v>7</v>
      </c>
      <c r="C12" s="294" t="s">
        <v>72</v>
      </c>
      <c r="D12" s="295"/>
      <c r="E12" s="294" t="s">
        <v>73</v>
      </c>
      <c r="F12" s="307"/>
      <c r="G12" s="295"/>
      <c r="H12" s="294" t="s">
        <v>74</v>
      </c>
      <c r="I12" s="305"/>
      <c r="K12" s="15"/>
    </row>
    <row r="13" spans="2:11" x14ac:dyDescent="0.35">
      <c r="K13" s="15"/>
    </row>
  </sheetData>
  <mergeCells count="22">
    <mergeCell ref="E12:G12"/>
    <mergeCell ref="E5:G5"/>
    <mergeCell ref="E7:G7"/>
    <mergeCell ref="E8:G8"/>
    <mergeCell ref="E10:G10"/>
    <mergeCell ref="E11:G11"/>
    <mergeCell ref="B3:I3"/>
    <mergeCell ref="C12:D12"/>
    <mergeCell ref="C11:D11"/>
    <mergeCell ref="C10:D10"/>
    <mergeCell ref="C8:D8"/>
    <mergeCell ref="C7:D7"/>
    <mergeCell ref="C5:D5"/>
    <mergeCell ref="C4:D4"/>
    <mergeCell ref="H4:I4"/>
    <mergeCell ref="H5:I5"/>
    <mergeCell ref="H7:I7"/>
    <mergeCell ref="H8:I8"/>
    <mergeCell ref="H10:I10"/>
    <mergeCell ref="H11:I11"/>
    <mergeCell ref="H12:I12"/>
    <mergeCell ref="E4:G4"/>
  </mergeCells>
  <phoneticPr fontId="8" type="noConversion"/>
  <pageMargins left="0.75" right="0.75" top="1" bottom="1" header="0.5" footer="0.5"/>
  <pageSetup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7030A0"/>
  </sheetPr>
  <dimension ref="A1:AG32"/>
  <sheetViews>
    <sheetView showGridLines="0" tabSelected="1" view="pageBreakPreview" zoomScale="80" zoomScaleNormal="87" zoomScaleSheetLayoutView="80" workbookViewId="0">
      <pane xSplit="2" ySplit="15" topLeftCell="Q16" activePane="bottomRight" state="frozen"/>
      <selection activeCell="A4" sqref="A4"/>
      <selection pane="topRight" activeCell="C4" sqref="C4"/>
      <selection pane="bottomLeft" activeCell="A8" sqref="A8"/>
      <selection pane="bottomRight" activeCell="Y26" sqref="Y26:Y30"/>
    </sheetView>
  </sheetViews>
  <sheetFormatPr defaultColWidth="9.1328125" defaultRowHeight="13.15" x14ac:dyDescent="0.35"/>
  <cols>
    <col min="1" max="1" width="4.73046875" style="25" customWidth="1"/>
    <col min="2" max="2" width="73.86328125" style="6" customWidth="1"/>
    <col min="3" max="3" width="16" style="75" hidden="1" customWidth="1"/>
    <col min="4" max="9" width="3.265625" style="7" customWidth="1"/>
    <col min="10" max="10" width="4.265625" style="7" customWidth="1"/>
    <col min="11" max="11" width="42.1328125" style="7" hidden="1" customWidth="1"/>
    <col min="12" max="12" width="40.265625" style="8" customWidth="1"/>
    <col min="13" max="13" width="32.86328125" style="8" customWidth="1"/>
    <col min="14" max="14" width="11.265625" style="5" customWidth="1"/>
    <col min="15" max="15" width="15.73046875" style="5" customWidth="1"/>
    <col min="16" max="16" width="6.86328125" style="5" customWidth="1"/>
    <col min="17" max="17" width="37.86328125" style="6" customWidth="1"/>
    <col min="18" max="19" width="9.1328125" style="4" hidden="1" customWidth="1"/>
    <col min="20" max="20" width="7" style="7" customWidth="1"/>
    <col min="21" max="21" width="12.73046875" style="4" customWidth="1"/>
    <col min="22" max="22" width="9.1328125" style="4"/>
    <col min="23" max="23" width="11.265625" style="4" customWidth="1"/>
    <col min="24" max="24" width="9.1328125" style="4"/>
    <col min="25" max="25" width="25.265625" style="4" customWidth="1"/>
    <col min="26" max="26" width="18" style="4" customWidth="1"/>
    <col min="27" max="27" width="9.3984375" style="4" customWidth="1"/>
    <col min="28" max="28" width="14.3984375" style="4" customWidth="1"/>
    <col min="29" max="29" width="11" style="4" customWidth="1"/>
    <col min="30" max="30" width="22.73046875" style="4" customWidth="1"/>
    <col min="31" max="31" width="19.86328125" style="4" customWidth="1"/>
    <col min="32" max="32" width="26.265625" style="8" customWidth="1"/>
    <col min="33" max="33" width="9.06640625" customWidth="1"/>
    <col min="34" max="16384" width="9.1328125" style="4"/>
  </cols>
  <sheetData>
    <row r="1" spans="1:32" hidden="1" x14ac:dyDescent="0.35">
      <c r="AE1" s="160" t="s">
        <v>313</v>
      </c>
      <c r="AF1" s="8">
        <f t="shared" ref="AF1:AF8" si="0">COUNTIF(AE$16:AE$25, AE1)</f>
        <v>0</v>
      </c>
    </row>
    <row r="2" spans="1:32" hidden="1" x14ac:dyDescent="0.35">
      <c r="AE2" s="160" t="s">
        <v>350</v>
      </c>
      <c r="AF2" s="8">
        <f t="shared" si="0"/>
        <v>0</v>
      </c>
    </row>
    <row r="3" spans="1:32" hidden="1" x14ac:dyDescent="0.35">
      <c r="AE3" s="160" t="s">
        <v>306</v>
      </c>
      <c r="AF3" s="8">
        <f t="shared" si="0"/>
        <v>0</v>
      </c>
    </row>
    <row r="4" spans="1:32" hidden="1" x14ac:dyDescent="0.35">
      <c r="AE4" s="160" t="s">
        <v>307</v>
      </c>
      <c r="AF4" s="8">
        <f t="shared" si="0"/>
        <v>0</v>
      </c>
    </row>
    <row r="5" spans="1:32" hidden="1" x14ac:dyDescent="0.35">
      <c r="AB5" s="160" t="s">
        <v>291</v>
      </c>
      <c r="AE5" s="160" t="s">
        <v>312</v>
      </c>
      <c r="AF5" s="8">
        <f t="shared" si="0"/>
        <v>0</v>
      </c>
    </row>
    <row r="6" spans="1:32" hidden="1" x14ac:dyDescent="0.35">
      <c r="D6" s="25" t="s">
        <v>79</v>
      </c>
      <c r="V6" s="25" t="s">
        <v>290</v>
      </c>
      <c r="X6" s="25" t="s">
        <v>290</v>
      </c>
      <c r="AB6" s="160" t="s">
        <v>310</v>
      </c>
      <c r="AC6" s="160" t="s">
        <v>312</v>
      </c>
      <c r="AE6" s="160" t="s">
        <v>308</v>
      </c>
      <c r="AF6" s="8">
        <f t="shared" si="0"/>
        <v>0</v>
      </c>
    </row>
    <row r="7" spans="1:32" hidden="1" x14ac:dyDescent="0.35">
      <c r="D7" s="25" t="s">
        <v>80</v>
      </c>
      <c r="P7" s="251" t="s">
        <v>341</v>
      </c>
      <c r="V7" s="25" t="s">
        <v>295</v>
      </c>
      <c r="X7" s="25" t="s">
        <v>295</v>
      </c>
      <c r="AB7" s="160" t="s">
        <v>311</v>
      </c>
      <c r="AC7" s="160" t="s">
        <v>292</v>
      </c>
      <c r="AE7" s="160" t="s">
        <v>309</v>
      </c>
      <c r="AF7" s="8">
        <f t="shared" si="0"/>
        <v>0</v>
      </c>
    </row>
    <row r="8" spans="1:32" hidden="1" x14ac:dyDescent="0.35">
      <c r="D8" s="25" t="s">
        <v>78</v>
      </c>
      <c r="P8" s="251" t="s">
        <v>342</v>
      </c>
      <c r="V8" s="25" t="s">
        <v>293</v>
      </c>
      <c r="X8" s="25" t="s">
        <v>293</v>
      </c>
      <c r="AE8" s="4" t="s">
        <v>329</v>
      </c>
      <c r="AF8" s="8">
        <f t="shared" si="0"/>
        <v>0</v>
      </c>
    </row>
    <row r="9" spans="1:32" s="166" customFormat="1" hidden="1" x14ac:dyDescent="0.35">
      <c r="A9" s="161"/>
      <c r="B9" s="162"/>
      <c r="C9" s="163"/>
      <c r="D9" s="161"/>
      <c r="E9" s="164"/>
      <c r="F9" s="164"/>
      <c r="G9" s="164"/>
      <c r="H9" s="164"/>
      <c r="I9" s="164"/>
      <c r="J9" s="164"/>
      <c r="K9" s="164"/>
      <c r="L9" s="165"/>
      <c r="M9" s="165"/>
      <c r="N9" s="167"/>
      <c r="O9" s="167"/>
      <c r="P9" s="167"/>
      <c r="Q9" s="162"/>
      <c r="T9" s="164"/>
      <c r="V9" s="161" t="s">
        <v>294</v>
      </c>
      <c r="X9" s="161" t="s">
        <v>294</v>
      </c>
      <c r="AF9" s="165"/>
    </row>
    <row r="10" spans="1:32" hidden="1" x14ac:dyDescent="0.35">
      <c r="D10" s="25"/>
      <c r="V10" s="25"/>
      <c r="X10" s="25"/>
    </row>
    <row r="11" spans="1:32" s="1" customFormat="1" ht="17.649999999999999" hidden="1" x14ac:dyDescent="0.35">
      <c r="A11" s="18" t="s">
        <v>365</v>
      </c>
      <c r="B11" s="3"/>
      <c r="C11" s="76"/>
      <c r="D11" s="40"/>
      <c r="E11" s="40"/>
      <c r="F11" s="40"/>
      <c r="G11" s="40"/>
      <c r="H11" s="40"/>
      <c r="I11" s="40"/>
      <c r="J11" s="40"/>
      <c r="K11" s="18"/>
      <c r="L11" s="3"/>
      <c r="M11" s="226"/>
      <c r="N11" s="2"/>
      <c r="O11" s="2"/>
      <c r="P11" s="2"/>
      <c r="Q11" s="52" t="s">
        <v>234</v>
      </c>
      <c r="T11" s="40"/>
      <c r="AF11" s="52" t="str">
        <f>Q11</f>
        <v>Date:  ##/##/##</v>
      </c>
    </row>
    <row r="12" spans="1:32" s="1" customFormat="1" ht="15.75" hidden="1" customHeight="1" x14ac:dyDescent="0.35">
      <c r="A12" s="18"/>
      <c r="B12" s="3"/>
      <c r="C12" s="76"/>
      <c r="D12" s="40"/>
      <c r="E12" s="40"/>
      <c r="F12" s="40"/>
      <c r="G12" s="40"/>
      <c r="H12" s="40"/>
      <c r="I12" s="40"/>
      <c r="J12" s="40"/>
      <c r="K12" s="18"/>
      <c r="L12" s="3"/>
      <c r="M12" s="226"/>
      <c r="N12" s="2"/>
      <c r="O12" s="2"/>
      <c r="P12" s="2"/>
      <c r="Q12" s="52"/>
      <c r="T12" s="40"/>
      <c r="AF12" s="182"/>
    </row>
    <row r="13" spans="1:32" ht="13.5" hidden="1" thickBot="1" x14ac:dyDescent="0.4">
      <c r="A13" s="24"/>
      <c r="K13" s="20"/>
      <c r="L13" s="6"/>
      <c r="M13" s="6"/>
    </row>
    <row r="14" spans="1:32" ht="16.5" hidden="1" customHeight="1" thickBot="1" x14ac:dyDescent="0.4">
      <c r="E14" s="310" t="s">
        <v>1</v>
      </c>
      <c r="F14" s="311"/>
      <c r="G14" s="311"/>
      <c r="H14" s="311"/>
      <c r="I14" s="312"/>
      <c r="J14" s="227"/>
      <c r="K14" s="228"/>
      <c r="L14" s="228"/>
      <c r="M14" s="229"/>
      <c r="O14" s="230"/>
      <c r="P14" s="231"/>
      <c r="Q14" s="232"/>
      <c r="T14" s="318" t="s">
        <v>334</v>
      </c>
      <c r="U14" s="319"/>
      <c r="V14" s="319"/>
      <c r="W14" s="319"/>
      <c r="X14" s="319"/>
      <c r="Y14" s="319"/>
      <c r="Z14" s="320"/>
      <c r="AA14" s="313" t="s">
        <v>333</v>
      </c>
      <c r="AB14" s="314"/>
      <c r="AC14" s="314"/>
      <c r="AD14" s="315"/>
      <c r="AE14" s="316" t="s">
        <v>332</v>
      </c>
      <c r="AF14" s="317"/>
    </row>
    <row r="15" spans="1:32" ht="81" customHeight="1" thickBot="1" x14ac:dyDescent="0.45">
      <c r="A15" s="243" t="s">
        <v>103</v>
      </c>
      <c r="B15" s="244" t="s">
        <v>97</v>
      </c>
      <c r="C15" s="245" t="s">
        <v>335</v>
      </c>
      <c r="D15" s="252" t="s">
        <v>0</v>
      </c>
      <c r="E15" s="253" t="s">
        <v>3</v>
      </c>
      <c r="F15" s="254" t="s">
        <v>4</v>
      </c>
      <c r="G15" s="254" t="s">
        <v>5</v>
      </c>
      <c r="H15" s="255" t="s">
        <v>6</v>
      </c>
      <c r="I15" s="256" t="s">
        <v>7</v>
      </c>
      <c r="J15" s="252" t="s">
        <v>2</v>
      </c>
      <c r="K15" s="246" t="s">
        <v>107</v>
      </c>
      <c r="L15" s="246" t="s">
        <v>140</v>
      </c>
      <c r="M15" s="247" t="s">
        <v>96</v>
      </c>
      <c r="N15" s="248" t="s">
        <v>98</v>
      </c>
      <c r="O15" s="247" t="s">
        <v>106</v>
      </c>
      <c r="P15" s="233" t="s">
        <v>340</v>
      </c>
      <c r="Q15" s="249" t="s">
        <v>99</v>
      </c>
      <c r="R15" s="204" t="s">
        <v>337</v>
      </c>
      <c r="S15" s="204" t="s">
        <v>352</v>
      </c>
      <c r="T15" s="259" t="s">
        <v>330</v>
      </c>
      <c r="U15" s="170" t="s">
        <v>288</v>
      </c>
      <c r="V15" s="171" t="s">
        <v>289</v>
      </c>
      <c r="W15" s="170" t="s">
        <v>287</v>
      </c>
      <c r="X15" s="171" t="s">
        <v>289</v>
      </c>
      <c r="Y15" s="266" t="s">
        <v>375</v>
      </c>
      <c r="Z15" s="187" t="s">
        <v>347</v>
      </c>
      <c r="AA15" s="260" t="s">
        <v>331</v>
      </c>
      <c r="AB15" s="172" t="s">
        <v>316</v>
      </c>
      <c r="AC15" s="173" t="s">
        <v>349</v>
      </c>
      <c r="AD15" s="172" t="s">
        <v>348</v>
      </c>
      <c r="AE15" s="174" t="s">
        <v>305</v>
      </c>
      <c r="AF15" s="175" t="s">
        <v>346</v>
      </c>
    </row>
    <row r="16" spans="1:32" ht="102.4" thickBot="1" x14ac:dyDescent="0.4">
      <c r="A16" s="234">
        <v>1</v>
      </c>
      <c r="B16" s="235" t="s">
        <v>370</v>
      </c>
      <c r="C16" s="261" t="s">
        <v>366</v>
      </c>
      <c r="D16" s="236" t="s">
        <v>79</v>
      </c>
      <c r="E16" s="56" t="s">
        <v>79</v>
      </c>
      <c r="F16" s="57" t="s">
        <v>79</v>
      </c>
      <c r="G16" s="237" t="s">
        <v>80</v>
      </c>
      <c r="H16" s="237" t="s">
        <v>78</v>
      </c>
      <c r="I16" s="238" t="s">
        <v>78</v>
      </c>
      <c r="J16" s="239">
        <v>75</v>
      </c>
      <c r="K16" s="240" t="s">
        <v>367</v>
      </c>
      <c r="L16" s="240" t="s">
        <v>371</v>
      </c>
      <c r="M16" s="240" t="s">
        <v>372</v>
      </c>
      <c r="N16" s="241" t="s">
        <v>368</v>
      </c>
      <c r="O16" s="242" t="s">
        <v>369</v>
      </c>
      <c r="P16" s="257" t="s">
        <v>341</v>
      </c>
      <c r="Q16" s="250"/>
      <c r="R16" s="4" t="str">
        <f t="shared" ref="R16" si="1">IF(AE16=0, "!OPEN", AE16)</f>
        <v>!OPEN</v>
      </c>
      <c r="S16" s="7" t="str">
        <f t="shared" ref="S16" si="2">IF(J16&gt;=75,"RED",IF(J16&gt;=50,"Yellow","Green"))</f>
        <v>RED</v>
      </c>
      <c r="T16" s="120" t="str">
        <f t="shared" ref="T16" si="3">IF(AND(AE16=0,OR(D16="H", F16="H", J16 &gt; 50)), "Y", "N")</f>
        <v>Y</v>
      </c>
      <c r="U16" s="186"/>
      <c r="V16" s="158" t="s">
        <v>290</v>
      </c>
      <c r="W16" s="189"/>
      <c r="X16" s="158" t="s">
        <v>290</v>
      </c>
      <c r="Y16" s="264">
        <f>U16*W16</f>
        <v>0</v>
      </c>
      <c r="Z16" s="188"/>
      <c r="AA16" s="159" t="str">
        <f t="shared" ref="AA16" si="4">IF(AND(AE16=0,OR(D16="H", E16="H", J16 &gt; 50)), "Y", "N")</f>
        <v>Y</v>
      </c>
      <c r="AB16" s="265"/>
      <c r="AC16" s="169"/>
      <c r="AD16" s="157"/>
      <c r="AE16" s="168"/>
      <c r="AF16" s="169"/>
    </row>
    <row r="17" spans="1:32" ht="64.150000000000006" thickBot="1" x14ac:dyDescent="0.4">
      <c r="A17" s="234">
        <v>2</v>
      </c>
      <c r="B17" s="235"/>
      <c r="C17" s="261"/>
      <c r="D17" s="236" t="s">
        <v>78</v>
      </c>
      <c r="E17" s="56" t="s">
        <v>78</v>
      </c>
      <c r="F17" s="57" t="s">
        <v>78</v>
      </c>
      <c r="G17" s="237" t="s">
        <v>78</v>
      </c>
      <c r="H17" s="237" t="s">
        <v>78</v>
      </c>
      <c r="I17" s="238" t="s">
        <v>78</v>
      </c>
      <c r="J17" s="239">
        <f t="shared" ref="J17:J24" si="5">(COUNTIF(E17:I17,"h")*5+COUNTIF(E17:I17,"m")*3+COUNTIF(E17:I17,"l"))*IF(D17="h", 5, IF(D17="m", 3,1))</f>
        <v>5</v>
      </c>
      <c r="K17" s="240" t="s">
        <v>345</v>
      </c>
      <c r="L17" s="240" t="s">
        <v>344</v>
      </c>
      <c r="M17" s="240" t="s">
        <v>343</v>
      </c>
      <c r="N17" s="241"/>
      <c r="O17" s="242"/>
      <c r="P17" s="257" t="s">
        <v>342</v>
      </c>
      <c r="Q17" s="250"/>
      <c r="R17" s="4" t="str">
        <f t="shared" ref="R17:R24" si="6">IF(AE17=0, "!OPEN", AE17)</f>
        <v>!OPEN</v>
      </c>
      <c r="S17" s="7" t="str">
        <f t="shared" ref="S17:S24" si="7">IF(J17&gt;=75,"RED",IF(J17&gt;=50,"Yellow","Green"))</f>
        <v>Green</v>
      </c>
      <c r="T17" s="120" t="str">
        <f t="shared" ref="T17:T24" si="8">IF(AND(AE17=0,OR(D17="H", F17="H", J17 &gt; 50)), "Y", "N")</f>
        <v>N</v>
      </c>
      <c r="U17" s="186"/>
      <c r="V17" s="158" t="s">
        <v>290</v>
      </c>
      <c r="W17" s="189"/>
      <c r="X17" s="158" t="s">
        <v>290</v>
      </c>
      <c r="Y17" s="264">
        <f t="shared" ref="Y17:Y30" si="9">U17*W17</f>
        <v>0</v>
      </c>
      <c r="Z17" s="188"/>
      <c r="AA17" s="159" t="str">
        <f t="shared" ref="AA17:AA24" si="10">IF(AND(AE17=0,OR(D17="H", E17="H", J17 &gt; 50)), "Y", "N")</f>
        <v>N</v>
      </c>
      <c r="AB17" s="265"/>
      <c r="AC17" s="169"/>
      <c r="AD17" s="157"/>
      <c r="AE17" s="168"/>
      <c r="AF17" s="169"/>
    </row>
    <row r="18" spans="1:32" ht="64.150000000000006" thickBot="1" x14ac:dyDescent="0.4">
      <c r="A18" s="234">
        <f t="shared" ref="A18:A24" si="11">A17+1</f>
        <v>3</v>
      </c>
      <c r="B18" s="235"/>
      <c r="C18" s="261"/>
      <c r="D18" s="236" t="s">
        <v>78</v>
      </c>
      <c r="E18" s="56" t="s">
        <v>78</v>
      </c>
      <c r="F18" s="57" t="s">
        <v>78</v>
      </c>
      <c r="G18" s="237" t="s">
        <v>78</v>
      </c>
      <c r="H18" s="237" t="s">
        <v>78</v>
      </c>
      <c r="I18" s="238" t="s">
        <v>78</v>
      </c>
      <c r="J18" s="239">
        <f t="shared" si="5"/>
        <v>5</v>
      </c>
      <c r="K18" s="240" t="s">
        <v>345</v>
      </c>
      <c r="L18" s="240" t="s">
        <v>344</v>
      </c>
      <c r="M18" s="240" t="s">
        <v>343</v>
      </c>
      <c r="N18" s="241"/>
      <c r="O18" s="242"/>
      <c r="P18" s="257" t="s">
        <v>342</v>
      </c>
      <c r="Q18" s="250"/>
      <c r="R18" s="4" t="str">
        <f t="shared" si="6"/>
        <v>!OPEN</v>
      </c>
      <c r="S18" s="7" t="str">
        <f t="shared" si="7"/>
        <v>Green</v>
      </c>
      <c r="T18" s="120" t="str">
        <f t="shared" si="8"/>
        <v>N</v>
      </c>
      <c r="U18" s="186"/>
      <c r="V18" s="158" t="s">
        <v>290</v>
      </c>
      <c r="W18" s="189"/>
      <c r="X18" s="158" t="s">
        <v>290</v>
      </c>
      <c r="Y18" s="264">
        <f t="shared" si="9"/>
        <v>0</v>
      </c>
      <c r="Z18" s="188"/>
      <c r="AA18" s="159" t="str">
        <f t="shared" si="10"/>
        <v>N</v>
      </c>
      <c r="AB18" s="265"/>
      <c r="AC18" s="169"/>
      <c r="AD18" s="157"/>
      <c r="AE18" s="168"/>
      <c r="AF18" s="169"/>
    </row>
    <row r="19" spans="1:32" ht="64.150000000000006" thickBot="1" x14ac:dyDescent="0.4">
      <c r="A19" s="234">
        <f t="shared" si="11"/>
        <v>4</v>
      </c>
      <c r="B19" s="235"/>
      <c r="C19" s="261"/>
      <c r="D19" s="236" t="s">
        <v>78</v>
      </c>
      <c r="E19" s="56" t="s">
        <v>78</v>
      </c>
      <c r="F19" s="57" t="s">
        <v>78</v>
      </c>
      <c r="G19" s="237" t="s">
        <v>78</v>
      </c>
      <c r="H19" s="237" t="s">
        <v>78</v>
      </c>
      <c r="I19" s="238" t="s">
        <v>78</v>
      </c>
      <c r="J19" s="239">
        <f t="shared" si="5"/>
        <v>5</v>
      </c>
      <c r="K19" s="240" t="s">
        <v>345</v>
      </c>
      <c r="L19" s="240" t="s">
        <v>344</v>
      </c>
      <c r="M19" s="240" t="s">
        <v>343</v>
      </c>
      <c r="N19" s="241"/>
      <c r="O19" s="242"/>
      <c r="P19" s="257" t="s">
        <v>342</v>
      </c>
      <c r="Q19" s="250"/>
      <c r="R19" s="4" t="str">
        <f t="shared" si="6"/>
        <v>!OPEN</v>
      </c>
      <c r="S19" s="7" t="str">
        <f t="shared" si="7"/>
        <v>Green</v>
      </c>
      <c r="T19" s="120" t="str">
        <f t="shared" si="8"/>
        <v>N</v>
      </c>
      <c r="U19" s="186"/>
      <c r="V19" s="158" t="s">
        <v>290</v>
      </c>
      <c r="W19" s="189"/>
      <c r="X19" s="158" t="s">
        <v>290</v>
      </c>
      <c r="Y19" s="264">
        <f t="shared" si="9"/>
        <v>0</v>
      </c>
      <c r="Z19" s="188"/>
      <c r="AA19" s="159" t="str">
        <f t="shared" si="10"/>
        <v>N</v>
      </c>
      <c r="AB19" s="265"/>
      <c r="AC19" s="169"/>
      <c r="AD19" s="157"/>
      <c r="AE19" s="168"/>
      <c r="AF19" s="169"/>
    </row>
    <row r="20" spans="1:32" ht="64.150000000000006" thickBot="1" x14ac:dyDescent="0.4">
      <c r="A20" s="234">
        <f t="shared" si="11"/>
        <v>5</v>
      </c>
      <c r="B20" s="235"/>
      <c r="C20" s="261"/>
      <c r="D20" s="236" t="s">
        <v>78</v>
      </c>
      <c r="E20" s="56" t="s">
        <v>78</v>
      </c>
      <c r="F20" s="57" t="s">
        <v>78</v>
      </c>
      <c r="G20" s="237" t="s">
        <v>78</v>
      </c>
      <c r="H20" s="237" t="s">
        <v>78</v>
      </c>
      <c r="I20" s="238" t="s">
        <v>78</v>
      </c>
      <c r="J20" s="239">
        <f t="shared" si="5"/>
        <v>5</v>
      </c>
      <c r="K20" s="240" t="s">
        <v>345</v>
      </c>
      <c r="L20" s="240" t="s">
        <v>344</v>
      </c>
      <c r="M20" s="240" t="s">
        <v>343</v>
      </c>
      <c r="N20" s="241"/>
      <c r="O20" s="242"/>
      <c r="P20" s="257" t="s">
        <v>342</v>
      </c>
      <c r="Q20" s="250"/>
      <c r="R20" s="4" t="str">
        <f t="shared" si="6"/>
        <v>!OPEN</v>
      </c>
      <c r="S20" s="7" t="str">
        <f t="shared" si="7"/>
        <v>Green</v>
      </c>
      <c r="T20" s="120" t="str">
        <f t="shared" si="8"/>
        <v>N</v>
      </c>
      <c r="U20" s="186"/>
      <c r="V20" s="158" t="s">
        <v>290</v>
      </c>
      <c r="W20" s="189"/>
      <c r="X20" s="158" t="s">
        <v>290</v>
      </c>
      <c r="Y20" s="264">
        <f t="shared" si="9"/>
        <v>0</v>
      </c>
      <c r="Z20" s="188"/>
      <c r="AA20" s="159" t="str">
        <f t="shared" si="10"/>
        <v>N</v>
      </c>
      <c r="AB20" s="265"/>
      <c r="AC20" s="169"/>
      <c r="AD20" s="157"/>
      <c r="AE20" s="168"/>
      <c r="AF20" s="169"/>
    </row>
    <row r="21" spans="1:32" ht="64.150000000000006" thickBot="1" x14ac:dyDescent="0.4">
      <c r="A21" s="234">
        <f t="shared" si="11"/>
        <v>6</v>
      </c>
      <c r="B21" s="235"/>
      <c r="C21" s="261"/>
      <c r="D21" s="236" t="s">
        <v>78</v>
      </c>
      <c r="E21" s="56" t="s">
        <v>78</v>
      </c>
      <c r="F21" s="57" t="s">
        <v>78</v>
      </c>
      <c r="G21" s="237" t="s">
        <v>78</v>
      </c>
      <c r="H21" s="237" t="s">
        <v>78</v>
      </c>
      <c r="I21" s="238" t="s">
        <v>78</v>
      </c>
      <c r="J21" s="239">
        <f t="shared" si="5"/>
        <v>5</v>
      </c>
      <c r="K21" s="240" t="s">
        <v>345</v>
      </c>
      <c r="L21" s="240" t="s">
        <v>344</v>
      </c>
      <c r="M21" s="240" t="s">
        <v>343</v>
      </c>
      <c r="N21" s="241"/>
      <c r="O21" s="242"/>
      <c r="P21" s="257" t="s">
        <v>342</v>
      </c>
      <c r="Q21" s="250"/>
      <c r="R21" s="4" t="str">
        <f t="shared" si="6"/>
        <v>!OPEN</v>
      </c>
      <c r="S21" s="7" t="str">
        <f t="shared" si="7"/>
        <v>Green</v>
      </c>
      <c r="T21" s="120" t="str">
        <f t="shared" si="8"/>
        <v>N</v>
      </c>
      <c r="U21" s="186"/>
      <c r="V21" s="158" t="s">
        <v>290</v>
      </c>
      <c r="W21" s="189"/>
      <c r="X21" s="158" t="s">
        <v>290</v>
      </c>
      <c r="Y21" s="264">
        <f t="shared" si="9"/>
        <v>0</v>
      </c>
      <c r="Z21" s="188"/>
      <c r="AA21" s="159" t="str">
        <f t="shared" si="10"/>
        <v>N</v>
      </c>
      <c r="AB21" s="265"/>
      <c r="AC21" s="169"/>
      <c r="AD21" s="157"/>
      <c r="AE21" s="168"/>
      <c r="AF21" s="169"/>
    </row>
    <row r="22" spans="1:32" ht="64.150000000000006" thickBot="1" x14ac:dyDescent="0.4">
      <c r="A22" s="234">
        <f t="shared" si="11"/>
        <v>7</v>
      </c>
      <c r="B22" s="235"/>
      <c r="C22" s="261"/>
      <c r="D22" s="236" t="s">
        <v>78</v>
      </c>
      <c r="E22" s="56" t="s">
        <v>78</v>
      </c>
      <c r="F22" s="57" t="s">
        <v>78</v>
      </c>
      <c r="G22" s="237" t="s">
        <v>78</v>
      </c>
      <c r="H22" s="237" t="s">
        <v>78</v>
      </c>
      <c r="I22" s="238" t="s">
        <v>78</v>
      </c>
      <c r="J22" s="239">
        <f t="shared" si="5"/>
        <v>5</v>
      </c>
      <c r="K22" s="240" t="s">
        <v>345</v>
      </c>
      <c r="L22" s="240" t="s">
        <v>344</v>
      </c>
      <c r="M22" s="240" t="s">
        <v>343</v>
      </c>
      <c r="N22" s="241"/>
      <c r="O22" s="242"/>
      <c r="P22" s="257" t="s">
        <v>342</v>
      </c>
      <c r="Q22" s="250"/>
      <c r="R22" s="4" t="str">
        <f t="shared" si="6"/>
        <v>!OPEN</v>
      </c>
      <c r="S22" s="7" t="str">
        <f t="shared" si="7"/>
        <v>Green</v>
      </c>
      <c r="T22" s="120" t="str">
        <f t="shared" si="8"/>
        <v>N</v>
      </c>
      <c r="U22" s="186"/>
      <c r="V22" s="158" t="s">
        <v>290</v>
      </c>
      <c r="W22" s="189"/>
      <c r="X22" s="158" t="s">
        <v>290</v>
      </c>
      <c r="Y22" s="264">
        <f t="shared" si="9"/>
        <v>0</v>
      </c>
      <c r="Z22" s="188"/>
      <c r="AA22" s="159" t="str">
        <f t="shared" si="10"/>
        <v>N</v>
      </c>
      <c r="AB22" s="265"/>
      <c r="AC22" s="169"/>
      <c r="AD22" s="157"/>
      <c r="AE22" s="168"/>
      <c r="AF22" s="169"/>
    </row>
    <row r="23" spans="1:32" ht="64.150000000000006" thickBot="1" x14ac:dyDescent="0.4">
      <c r="A23" s="234">
        <f t="shared" si="11"/>
        <v>8</v>
      </c>
      <c r="B23" s="235"/>
      <c r="C23" s="261"/>
      <c r="D23" s="236" t="s">
        <v>78</v>
      </c>
      <c r="E23" s="56" t="s">
        <v>78</v>
      </c>
      <c r="F23" s="57" t="s">
        <v>78</v>
      </c>
      <c r="G23" s="237" t="s">
        <v>78</v>
      </c>
      <c r="H23" s="237" t="s">
        <v>78</v>
      </c>
      <c r="I23" s="238" t="s">
        <v>78</v>
      </c>
      <c r="J23" s="239">
        <f t="shared" si="5"/>
        <v>5</v>
      </c>
      <c r="K23" s="240" t="s">
        <v>345</v>
      </c>
      <c r="L23" s="240" t="s">
        <v>344</v>
      </c>
      <c r="M23" s="240" t="s">
        <v>343</v>
      </c>
      <c r="N23" s="241"/>
      <c r="O23" s="242"/>
      <c r="P23" s="257" t="s">
        <v>342</v>
      </c>
      <c r="Q23" s="250"/>
      <c r="R23" s="4" t="str">
        <f t="shared" si="6"/>
        <v>!OPEN</v>
      </c>
      <c r="S23" s="7" t="str">
        <f t="shared" si="7"/>
        <v>Green</v>
      </c>
      <c r="T23" s="120" t="str">
        <f t="shared" si="8"/>
        <v>N</v>
      </c>
      <c r="U23" s="186"/>
      <c r="V23" s="158" t="s">
        <v>290</v>
      </c>
      <c r="W23" s="189"/>
      <c r="X23" s="158" t="s">
        <v>290</v>
      </c>
      <c r="Y23" s="264">
        <f t="shared" si="9"/>
        <v>0</v>
      </c>
      <c r="Z23" s="188"/>
      <c r="AA23" s="159" t="str">
        <f t="shared" si="10"/>
        <v>N</v>
      </c>
      <c r="AB23" s="265"/>
      <c r="AC23" s="169"/>
      <c r="AD23" s="157"/>
      <c r="AE23" s="168"/>
      <c r="AF23" s="169"/>
    </row>
    <row r="24" spans="1:32" ht="63.75" x14ac:dyDescent="0.35">
      <c r="A24" s="234">
        <f t="shared" si="11"/>
        <v>9</v>
      </c>
      <c r="B24" s="235"/>
      <c r="C24" s="261"/>
      <c r="D24" s="236" t="s">
        <v>78</v>
      </c>
      <c r="E24" s="56" t="s">
        <v>78</v>
      </c>
      <c r="F24" s="57" t="s">
        <v>78</v>
      </c>
      <c r="G24" s="237" t="s">
        <v>78</v>
      </c>
      <c r="H24" s="237" t="s">
        <v>78</v>
      </c>
      <c r="I24" s="238" t="s">
        <v>78</v>
      </c>
      <c r="J24" s="239">
        <f t="shared" si="5"/>
        <v>5</v>
      </c>
      <c r="K24" s="240" t="s">
        <v>345</v>
      </c>
      <c r="L24" s="240" t="s">
        <v>344</v>
      </c>
      <c r="M24" s="240" t="s">
        <v>343</v>
      </c>
      <c r="N24" s="241"/>
      <c r="O24" s="242"/>
      <c r="P24" s="257" t="s">
        <v>342</v>
      </c>
      <c r="Q24" s="250"/>
      <c r="R24" s="4" t="str">
        <f t="shared" si="6"/>
        <v>!OPEN</v>
      </c>
      <c r="S24" s="7" t="str">
        <f t="shared" si="7"/>
        <v>Green</v>
      </c>
      <c r="T24" s="120" t="str">
        <f t="shared" si="8"/>
        <v>N</v>
      </c>
      <c r="U24" s="186"/>
      <c r="V24" s="158" t="s">
        <v>290</v>
      </c>
      <c r="W24" s="189"/>
      <c r="X24" s="158" t="s">
        <v>290</v>
      </c>
      <c r="Y24" s="264">
        <f t="shared" si="9"/>
        <v>0</v>
      </c>
      <c r="Z24" s="188"/>
      <c r="AA24" s="159" t="str">
        <f t="shared" si="10"/>
        <v>N</v>
      </c>
      <c r="AB24" s="265"/>
      <c r="AC24" s="169"/>
      <c r="AD24" s="157"/>
      <c r="AE24" s="168"/>
      <c r="AF24" s="169"/>
    </row>
    <row r="25" spans="1:32" ht="18" thickBot="1" x14ac:dyDescent="0.4">
      <c r="A25" s="206"/>
      <c r="B25" s="207" t="s">
        <v>338</v>
      </c>
      <c r="C25" s="208"/>
      <c r="D25" s="209"/>
      <c r="E25" s="210"/>
      <c r="F25" s="211"/>
      <c r="G25" s="211"/>
      <c r="H25" s="211"/>
      <c r="I25" s="212"/>
      <c r="J25" s="209"/>
      <c r="K25" s="213"/>
      <c r="L25" s="213"/>
      <c r="M25" s="213"/>
      <c r="N25" s="214"/>
      <c r="O25" s="215"/>
      <c r="P25" s="258"/>
      <c r="Q25" s="215"/>
      <c r="R25" s="205" t="s">
        <v>339</v>
      </c>
      <c r="S25" s="205"/>
      <c r="T25" s="216" t="s">
        <v>338</v>
      </c>
      <c r="U25" s="217"/>
      <c r="V25" s="218"/>
      <c r="W25" s="219"/>
      <c r="X25" s="220"/>
      <c r="Y25" s="221"/>
      <c r="Z25" s="222"/>
      <c r="AA25" s="223"/>
      <c r="AB25" s="219"/>
      <c r="AC25" s="220"/>
      <c r="AD25" s="224"/>
      <c r="AE25" s="223"/>
      <c r="AF25" s="225"/>
    </row>
    <row r="26" spans="1:32" ht="64.150000000000006" thickBot="1" x14ac:dyDescent="0.4">
      <c r="A26" s="234">
        <v>1</v>
      </c>
      <c r="B26" s="235"/>
      <c r="C26" s="261"/>
      <c r="D26" s="236" t="s">
        <v>78</v>
      </c>
      <c r="E26" s="56" t="s">
        <v>78</v>
      </c>
      <c r="F26" s="57" t="s">
        <v>78</v>
      </c>
      <c r="G26" s="237" t="s">
        <v>78</v>
      </c>
      <c r="H26" s="237" t="s">
        <v>78</v>
      </c>
      <c r="I26" s="238" t="s">
        <v>78</v>
      </c>
      <c r="J26" s="239">
        <f t="shared" ref="J26:J30" si="12">(COUNTIF(E26:I26,"h")*5+COUNTIF(E26:I26,"m")*3+COUNTIF(E26:I26,"l"))*IF(D26="h", 5, IF(D26="m", 3,1))</f>
        <v>5</v>
      </c>
      <c r="K26" s="240" t="s">
        <v>345</v>
      </c>
      <c r="L26" s="240" t="s">
        <v>344</v>
      </c>
      <c r="M26" s="240" t="s">
        <v>343</v>
      </c>
      <c r="N26" s="241"/>
      <c r="O26" s="242"/>
      <c r="P26" s="257" t="s">
        <v>342</v>
      </c>
      <c r="Q26" s="250"/>
      <c r="R26" s="4" t="str">
        <f t="shared" ref="R26:R30" si="13">IF(AE26=0, "!OPEN", AE26)</f>
        <v>!OPEN</v>
      </c>
      <c r="S26" s="7" t="str">
        <f t="shared" ref="S26:S30" si="14">IF(J26&gt;=75,"RED",IF(J26&gt;=50,"Yellow","Green"))</f>
        <v>Green</v>
      </c>
      <c r="T26" s="120" t="str">
        <f t="shared" ref="T26:T30" si="15">IF(AND(AE26=0,OR(D26="H", F26="H", J26 &gt; 50)), "Y", "N")</f>
        <v>N</v>
      </c>
      <c r="U26" s="186"/>
      <c r="V26" s="158" t="s">
        <v>290</v>
      </c>
      <c r="W26" s="189"/>
      <c r="X26" s="158" t="s">
        <v>290</v>
      </c>
      <c r="Y26" s="264">
        <f t="shared" si="9"/>
        <v>0</v>
      </c>
      <c r="Z26" s="188"/>
      <c r="AA26" s="159" t="str">
        <f t="shared" ref="AA26:AA30" si="16">IF(AND(AE26=0,OR(D26="H", E26="H", J26 &gt; 50)), "Y", "N")</f>
        <v>N</v>
      </c>
      <c r="AB26" s="265"/>
      <c r="AC26" s="169"/>
      <c r="AD26" s="157"/>
      <c r="AE26" s="168"/>
      <c r="AF26" s="169"/>
    </row>
    <row r="27" spans="1:32" ht="64.150000000000006" thickBot="1" x14ac:dyDescent="0.4">
      <c r="A27" s="234">
        <v>1</v>
      </c>
      <c r="B27" s="235"/>
      <c r="C27" s="261"/>
      <c r="D27" s="236" t="s">
        <v>78</v>
      </c>
      <c r="E27" s="56" t="s">
        <v>78</v>
      </c>
      <c r="F27" s="57" t="s">
        <v>78</v>
      </c>
      <c r="G27" s="237" t="s">
        <v>78</v>
      </c>
      <c r="H27" s="237" t="s">
        <v>78</v>
      </c>
      <c r="I27" s="238" t="s">
        <v>78</v>
      </c>
      <c r="J27" s="239">
        <f t="shared" si="12"/>
        <v>5</v>
      </c>
      <c r="K27" s="240" t="s">
        <v>345</v>
      </c>
      <c r="L27" s="240" t="s">
        <v>344</v>
      </c>
      <c r="M27" s="240" t="s">
        <v>343</v>
      </c>
      <c r="N27" s="241"/>
      <c r="O27" s="242"/>
      <c r="P27" s="257" t="s">
        <v>342</v>
      </c>
      <c r="Q27" s="250"/>
      <c r="R27" s="4" t="str">
        <f t="shared" si="13"/>
        <v>!OPEN</v>
      </c>
      <c r="S27" s="7" t="str">
        <f t="shared" si="14"/>
        <v>Green</v>
      </c>
      <c r="T27" s="120" t="str">
        <f t="shared" si="15"/>
        <v>N</v>
      </c>
      <c r="U27" s="186"/>
      <c r="V27" s="158" t="s">
        <v>290</v>
      </c>
      <c r="W27" s="189"/>
      <c r="X27" s="158" t="s">
        <v>290</v>
      </c>
      <c r="Y27" s="264">
        <f t="shared" si="9"/>
        <v>0</v>
      </c>
      <c r="Z27" s="188"/>
      <c r="AA27" s="159" t="str">
        <f t="shared" si="16"/>
        <v>N</v>
      </c>
      <c r="AB27" s="265"/>
      <c r="AC27" s="169"/>
      <c r="AD27" s="157"/>
      <c r="AE27" s="168"/>
      <c r="AF27" s="169"/>
    </row>
    <row r="28" spans="1:32" ht="64.150000000000006" thickBot="1" x14ac:dyDescent="0.4">
      <c r="A28" s="234">
        <v>1</v>
      </c>
      <c r="B28" s="235"/>
      <c r="C28" s="261"/>
      <c r="D28" s="236" t="s">
        <v>78</v>
      </c>
      <c r="E28" s="56" t="s">
        <v>78</v>
      </c>
      <c r="F28" s="57" t="s">
        <v>78</v>
      </c>
      <c r="G28" s="237" t="s">
        <v>78</v>
      </c>
      <c r="H28" s="237" t="s">
        <v>78</v>
      </c>
      <c r="I28" s="238" t="s">
        <v>78</v>
      </c>
      <c r="J28" s="239">
        <f t="shared" si="12"/>
        <v>5</v>
      </c>
      <c r="K28" s="240" t="s">
        <v>345</v>
      </c>
      <c r="L28" s="240" t="s">
        <v>344</v>
      </c>
      <c r="M28" s="240" t="s">
        <v>343</v>
      </c>
      <c r="N28" s="241"/>
      <c r="O28" s="242"/>
      <c r="P28" s="257" t="s">
        <v>342</v>
      </c>
      <c r="Q28" s="250"/>
      <c r="R28" s="4" t="str">
        <f t="shared" si="13"/>
        <v>!OPEN</v>
      </c>
      <c r="S28" s="7" t="str">
        <f t="shared" si="14"/>
        <v>Green</v>
      </c>
      <c r="T28" s="120" t="str">
        <f t="shared" si="15"/>
        <v>N</v>
      </c>
      <c r="U28" s="186"/>
      <c r="V28" s="158" t="s">
        <v>290</v>
      </c>
      <c r="W28" s="189"/>
      <c r="X28" s="158" t="s">
        <v>290</v>
      </c>
      <c r="Y28" s="264">
        <f t="shared" si="9"/>
        <v>0</v>
      </c>
      <c r="Z28" s="188"/>
      <c r="AA28" s="159" t="str">
        <f t="shared" si="16"/>
        <v>N</v>
      </c>
      <c r="AB28" s="265"/>
      <c r="AC28" s="169"/>
      <c r="AD28" s="157"/>
      <c r="AE28" s="168"/>
      <c r="AF28" s="169"/>
    </row>
    <row r="29" spans="1:32" ht="64.150000000000006" thickBot="1" x14ac:dyDescent="0.4">
      <c r="A29" s="234">
        <v>1</v>
      </c>
      <c r="B29" s="235"/>
      <c r="C29" s="261"/>
      <c r="D29" s="236" t="s">
        <v>78</v>
      </c>
      <c r="E29" s="56" t="s">
        <v>78</v>
      </c>
      <c r="F29" s="57" t="s">
        <v>78</v>
      </c>
      <c r="G29" s="237" t="s">
        <v>78</v>
      </c>
      <c r="H29" s="237" t="s">
        <v>78</v>
      </c>
      <c r="I29" s="238" t="s">
        <v>78</v>
      </c>
      <c r="J29" s="239">
        <f t="shared" si="12"/>
        <v>5</v>
      </c>
      <c r="K29" s="240" t="s">
        <v>345</v>
      </c>
      <c r="L29" s="240" t="s">
        <v>344</v>
      </c>
      <c r="M29" s="240" t="s">
        <v>343</v>
      </c>
      <c r="N29" s="241"/>
      <c r="O29" s="242"/>
      <c r="P29" s="257" t="s">
        <v>342</v>
      </c>
      <c r="Q29" s="250"/>
      <c r="R29" s="4" t="str">
        <f t="shared" si="13"/>
        <v>!OPEN</v>
      </c>
      <c r="S29" s="7" t="str">
        <f t="shared" si="14"/>
        <v>Green</v>
      </c>
      <c r="T29" s="120" t="str">
        <f t="shared" si="15"/>
        <v>N</v>
      </c>
      <c r="U29" s="186"/>
      <c r="V29" s="158" t="s">
        <v>290</v>
      </c>
      <c r="W29" s="189"/>
      <c r="X29" s="158" t="s">
        <v>290</v>
      </c>
      <c r="Y29" s="264">
        <f t="shared" si="9"/>
        <v>0</v>
      </c>
      <c r="Z29" s="188"/>
      <c r="AA29" s="159" t="str">
        <f t="shared" si="16"/>
        <v>N</v>
      </c>
      <c r="AB29" s="265"/>
      <c r="AC29" s="169"/>
      <c r="AD29" s="157"/>
      <c r="AE29" s="168"/>
      <c r="AF29" s="169"/>
    </row>
    <row r="30" spans="1:32" ht="63.75" x14ac:dyDescent="0.35">
      <c r="A30" s="234">
        <v>1</v>
      </c>
      <c r="B30" s="235"/>
      <c r="C30" s="261"/>
      <c r="D30" s="236" t="s">
        <v>78</v>
      </c>
      <c r="E30" s="56" t="s">
        <v>78</v>
      </c>
      <c r="F30" s="57" t="s">
        <v>78</v>
      </c>
      <c r="G30" s="237" t="s">
        <v>78</v>
      </c>
      <c r="H30" s="237" t="s">
        <v>78</v>
      </c>
      <c r="I30" s="238" t="s">
        <v>78</v>
      </c>
      <c r="J30" s="239">
        <f t="shared" si="12"/>
        <v>5</v>
      </c>
      <c r="K30" s="240" t="s">
        <v>345</v>
      </c>
      <c r="L30" s="240" t="s">
        <v>344</v>
      </c>
      <c r="M30" s="240" t="s">
        <v>343</v>
      </c>
      <c r="N30" s="241"/>
      <c r="O30" s="242"/>
      <c r="P30" s="257" t="s">
        <v>342</v>
      </c>
      <c r="Q30" s="250"/>
      <c r="R30" s="4" t="str">
        <f t="shared" si="13"/>
        <v>!OPEN</v>
      </c>
      <c r="S30" s="7" t="str">
        <f t="shared" si="14"/>
        <v>Green</v>
      </c>
      <c r="T30" s="120" t="str">
        <f t="shared" si="15"/>
        <v>N</v>
      </c>
      <c r="U30" s="186"/>
      <c r="V30" s="158" t="s">
        <v>290</v>
      </c>
      <c r="W30" s="189"/>
      <c r="X30" s="158" t="s">
        <v>290</v>
      </c>
      <c r="Y30" s="264">
        <f t="shared" si="9"/>
        <v>0</v>
      </c>
      <c r="Z30" s="188"/>
      <c r="AA30" s="159" t="str">
        <f t="shared" si="16"/>
        <v>N</v>
      </c>
      <c r="AB30" s="265"/>
      <c r="AC30" s="169"/>
      <c r="AD30" s="157"/>
      <c r="AE30" s="168"/>
      <c r="AF30" s="169"/>
    </row>
    <row r="31" spans="1:32" x14ac:dyDescent="0.35">
      <c r="K31" s="51" t="s">
        <v>101</v>
      </c>
    </row>
    <row r="32" spans="1:32" x14ac:dyDescent="0.35">
      <c r="K32" s="51" t="s">
        <v>100</v>
      </c>
    </row>
  </sheetData>
  <autoFilter ref="A15:AG32" xr:uid="{00000000-0009-0000-0000-000003000000}">
    <sortState xmlns:xlrd2="http://schemas.microsoft.com/office/spreadsheetml/2017/richdata2" ref="A16:AG88">
      <sortCondition ref="A15:A88"/>
    </sortState>
  </autoFilter>
  <sortState xmlns:xlrd2="http://schemas.microsoft.com/office/spreadsheetml/2017/richdata2" ref="A16:AG87">
    <sortCondition descending="1" ref="J16:J87"/>
  </sortState>
  <mergeCells count="4">
    <mergeCell ref="E14:I14"/>
    <mergeCell ref="AA14:AD14"/>
    <mergeCell ref="AE14:AF14"/>
    <mergeCell ref="T14:Z14"/>
  </mergeCells>
  <phoneticPr fontId="8" type="noConversion"/>
  <conditionalFormatting sqref="J16:J30">
    <cfRule type="cellIs" dxfId="4" priority="1" operator="greaterThanOrEqual">
      <formula>75</formula>
    </cfRule>
    <cfRule type="cellIs" dxfId="3" priority="2" operator="greaterThanOrEqual">
      <formula>50</formula>
    </cfRule>
    <cfRule type="cellIs" dxfId="2" priority="3" operator="greaterThanOrEqual">
      <formula>0</formula>
    </cfRule>
  </conditionalFormatting>
  <conditionalFormatting sqref="U16:Z30">
    <cfRule type="expression" dxfId="1" priority="5">
      <formula>$T16= "N"</formula>
    </cfRule>
  </conditionalFormatting>
  <conditionalFormatting sqref="AB16:AD30">
    <cfRule type="expression" dxfId="0" priority="4">
      <formula>$AA16= "N"</formula>
    </cfRule>
  </conditionalFormatting>
  <dataValidations disablePrompts="1" count="7">
    <dataValidation type="list" allowBlank="1" showInputMessage="1" showErrorMessage="1" sqref="AC25 AF25 V26:V30 V16:V24" xr:uid="{00000000-0002-0000-0300-000000000000}">
      <formula1>$V$6:$V$9</formula1>
    </dataValidation>
    <dataValidation type="list" allowBlank="1" showInputMessage="1" showErrorMessage="1" sqref="AE26:AE30 AE16:AE24" xr:uid="{00000000-0002-0000-0300-000001000000}">
      <formula1>$AE$1:$AE$9</formula1>
    </dataValidation>
    <dataValidation type="list" allowBlank="1" showInputMessage="1" showErrorMessage="1" sqref="AC26:AC30 AC16:AC24" xr:uid="{00000000-0002-0000-0300-000002000000}">
      <formula1>$AC$6:$AC$9</formula1>
    </dataValidation>
    <dataValidation type="list" allowBlank="1" showInputMessage="1" showErrorMessage="1" sqref="AB26:AB30 AB16:AB24" xr:uid="{00000000-0002-0000-0300-000003000000}">
      <formula1>$AB$5:$AB$7</formula1>
    </dataValidation>
    <dataValidation type="list" allowBlank="1" showInputMessage="1" showErrorMessage="1" sqref="X16:X30" xr:uid="{00000000-0002-0000-0300-000004000000}">
      <formula1>$X$6:$X$9</formula1>
    </dataValidation>
    <dataValidation type="list" allowBlank="1" showInputMessage="1" showErrorMessage="1" sqref="D16:I30" xr:uid="{00000000-0002-0000-0300-000005000000}">
      <formula1>$D$6:$D$8</formula1>
    </dataValidation>
    <dataValidation type="list" allowBlank="1" showInputMessage="1" showErrorMessage="1" sqref="P16:P30" xr:uid="{00000000-0002-0000-0300-000006000000}">
      <formula1>$P$7:$P$8</formula1>
    </dataValidation>
  </dataValidations>
  <pageMargins left="0.25" right="0.25" top="0.5" bottom="0.6" header="0.5" footer="0.5"/>
  <pageSetup paperSize="17" scale="80" fitToWidth="2" fitToHeight="100" orientation="landscape" r:id="rId1"/>
  <headerFooter alignWithMargins="0">
    <oddFooter>&amp;LDetroit Edison Confidential&amp;RPage &amp;P of &amp;N</oddFooter>
  </headerFooter>
  <colBreaks count="1" manualBreakCount="1">
    <brk id="17"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249977111117893"/>
    <pageSetUpPr fitToPage="1"/>
  </sheetPr>
  <dimension ref="A1:U104"/>
  <sheetViews>
    <sheetView showGridLines="0" topLeftCell="A5" zoomScale="110" zoomScaleNormal="110" workbookViewId="0">
      <pane ySplit="3" topLeftCell="A8" activePane="bottomLeft" state="frozen"/>
      <selection activeCell="L14" sqref="L14"/>
      <selection pane="bottomLeft" activeCell="L14" sqref="L14"/>
    </sheetView>
  </sheetViews>
  <sheetFormatPr defaultColWidth="9.1328125" defaultRowHeight="13.15" x14ac:dyDescent="0.35"/>
  <cols>
    <col min="1" max="1" width="4.73046875" style="25" customWidth="1"/>
    <col min="2" max="2" width="32.86328125" style="6" customWidth="1"/>
    <col min="3" max="3" width="4.1328125" style="75" bestFit="1" customWidth="1"/>
    <col min="4" max="8" width="3.265625" style="7" bestFit="1" customWidth="1"/>
    <col min="9" max="9" width="3.265625" style="7" customWidth="1"/>
    <col min="10" max="10" width="4.265625" style="7" customWidth="1"/>
    <col min="11" max="11" width="3.1328125" customWidth="1"/>
    <col min="12" max="12" width="42.1328125" style="7" customWidth="1"/>
    <col min="13" max="13" width="3.1328125" customWidth="1"/>
    <col min="14" max="14" width="40.265625" style="8" customWidth="1"/>
    <col min="15" max="15" width="2.59765625" style="4" customWidth="1"/>
    <col min="16" max="16" width="34.73046875" style="8" customWidth="1"/>
    <col min="17" max="17" width="11.265625" style="5" customWidth="1"/>
    <col min="18" max="18" width="15.73046875" style="5" customWidth="1"/>
    <col min="19" max="19" width="53.3984375" style="6" customWidth="1"/>
    <col min="20" max="20" width="9.1328125" style="4"/>
    <col min="21" max="21" width="9.1328125" style="4" hidden="1" customWidth="1"/>
    <col min="22" max="16384" width="9.1328125" style="4"/>
  </cols>
  <sheetData>
    <row r="1" spans="1:21" x14ac:dyDescent="0.35">
      <c r="D1" s="25" t="s">
        <v>79</v>
      </c>
    </row>
    <row r="2" spans="1:21" x14ac:dyDescent="0.35">
      <c r="D2" s="25" t="s">
        <v>80</v>
      </c>
    </row>
    <row r="3" spans="1:21" x14ac:dyDescent="0.35">
      <c r="D3" s="25" t="s">
        <v>78</v>
      </c>
    </row>
    <row r="4" spans="1:21" s="1" customFormat="1" ht="17.649999999999999" x14ac:dyDescent="0.45">
      <c r="A4" s="18" t="s">
        <v>105</v>
      </c>
      <c r="B4" s="3"/>
      <c r="C4" s="76"/>
      <c r="D4" s="40"/>
      <c r="E4" s="40"/>
      <c r="F4" s="40"/>
      <c r="G4" s="40"/>
      <c r="H4" s="40"/>
      <c r="I4" s="40"/>
      <c r="J4" s="40"/>
      <c r="K4" s="19"/>
      <c r="L4" s="18"/>
      <c r="M4" s="19"/>
      <c r="N4" s="3"/>
      <c r="O4" s="18"/>
      <c r="P4" s="3"/>
      <c r="Q4" s="2"/>
      <c r="R4" s="2"/>
      <c r="S4" s="52" t="s">
        <v>104</v>
      </c>
    </row>
    <row r="5" spans="1:21" ht="13.5" thickBot="1" x14ac:dyDescent="0.4">
      <c r="A5" s="24"/>
      <c r="B5" s="90" t="s">
        <v>230</v>
      </c>
      <c r="K5" s="21"/>
      <c r="L5" s="20"/>
      <c r="M5" s="21"/>
      <c r="N5" s="6"/>
      <c r="O5" s="20"/>
      <c r="P5" s="6"/>
    </row>
    <row r="6" spans="1:21" ht="13.5" thickBot="1" x14ac:dyDescent="0.4">
      <c r="A6" s="337" t="s">
        <v>103</v>
      </c>
      <c r="B6" s="339" t="s">
        <v>97</v>
      </c>
      <c r="C6" s="341" t="s">
        <v>171</v>
      </c>
      <c r="D6" s="343" t="s">
        <v>0</v>
      </c>
      <c r="E6" s="345" t="s">
        <v>1</v>
      </c>
      <c r="F6" s="346"/>
      <c r="G6" s="346"/>
      <c r="H6" s="346"/>
      <c r="I6" s="347"/>
      <c r="J6" s="343" t="s">
        <v>2</v>
      </c>
      <c r="K6" s="322" t="s">
        <v>107</v>
      </c>
      <c r="L6" s="323"/>
      <c r="M6" s="322" t="s">
        <v>140</v>
      </c>
      <c r="N6" s="326"/>
      <c r="O6" s="328" t="s">
        <v>96</v>
      </c>
      <c r="P6" s="329"/>
      <c r="Q6" s="331" t="s">
        <v>98</v>
      </c>
      <c r="R6" s="333" t="s">
        <v>106</v>
      </c>
      <c r="S6" s="335" t="s">
        <v>99</v>
      </c>
      <c r="U6" s="16" t="s">
        <v>8</v>
      </c>
    </row>
    <row r="7" spans="1:21" ht="53.25" thickBot="1" x14ac:dyDescent="0.4">
      <c r="A7" s="338"/>
      <c r="B7" s="340"/>
      <c r="C7" s="342"/>
      <c r="D7" s="344"/>
      <c r="E7" s="9" t="s">
        <v>3</v>
      </c>
      <c r="F7" s="10" t="s">
        <v>4</v>
      </c>
      <c r="G7" s="10" t="s">
        <v>5</v>
      </c>
      <c r="H7" s="11" t="s">
        <v>6</v>
      </c>
      <c r="I7" s="12" t="s">
        <v>7</v>
      </c>
      <c r="J7" s="344"/>
      <c r="K7" s="324"/>
      <c r="L7" s="325"/>
      <c r="M7" s="324"/>
      <c r="N7" s="327"/>
      <c r="O7" s="330"/>
      <c r="P7" s="330"/>
      <c r="Q7" s="332"/>
      <c r="R7" s="334"/>
      <c r="S7" s="336"/>
      <c r="U7" s="17" t="s">
        <v>9</v>
      </c>
    </row>
    <row r="8" spans="1:21" ht="38.25" x14ac:dyDescent="0.35">
      <c r="A8" s="49">
        <v>68</v>
      </c>
      <c r="B8" s="41" t="s">
        <v>217</v>
      </c>
      <c r="C8" s="77" t="s">
        <v>183</v>
      </c>
      <c r="D8" s="60" t="s">
        <v>79</v>
      </c>
      <c r="E8" s="56" t="s">
        <v>79</v>
      </c>
      <c r="F8" s="57" t="s">
        <v>80</v>
      </c>
      <c r="G8" s="57" t="s">
        <v>78</v>
      </c>
      <c r="H8" s="57" t="s">
        <v>78</v>
      </c>
      <c r="I8" s="58" t="s">
        <v>79</v>
      </c>
      <c r="J8" s="44">
        <f t="shared" ref="J8:J39" si="0">(COUNTIF(E8:I8,"h")*5+COUNTIF(E8:I8,"m")*3+COUNTIF(E8:I8,"l"))*IF(D8="h", 5, IF(D8="m", 3,1))</f>
        <v>75</v>
      </c>
      <c r="K8" s="42" t="s">
        <v>8</v>
      </c>
      <c r="L8" s="26"/>
      <c r="M8" s="29" t="s">
        <v>8</v>
      </c>
      <c r="N8" s="26"/>
      <c r="O8" s="27" t="s">
        <v>8</v>
      </c>
      <c r="P8" s="26"/>
      <c r="Q8" s="82" t="s">
        <v>190</v>
      </c>
      <c r="R8" s="23"/>
      <c r="S8" s="50"/>
    </row>
    <row r="9" spans="1:21" ht="25.5" x14ac:dyDescent="0.35">
      <c r="A9" s="49">
        <v>4</v>
      </c>
      <c r="B9" s="41" t="s">
        <v>111</v>
      </c>
      <c r="C9" s="77" t="s">
        <v>183</v>
      </c>
      <c r="D9" s="59" t="s">
        <v>79</v>
      </c>
      <c r="E9" s="53" t="s">
        <v>78</v>
      </c>
      <c r="F9" s="54" t="s">
        <v>79</v>
      </c>
      <c r="G9" s="54" t="s">
        <v>79</v>
      </c>
      <c r="H9" s="54" t="s">
        <v>78</v>
      </c>
      <c r="I9" s="55" t="s">
        <v>80</v>
      </c>
      <c r="J9" s="44">
        <f t="shared" si="0"/>
        <v>75</v>
      </c>
      <c r="K9" s="42" t="s">
        <v>8</v>
      </c>
      <c r="L9" s="26"/>
      <c r="M9" s="29" t="s">
        <v>9</v>
      </c>
      <c r="N9" s="26"/>
      <c r="O9" s="27" t="s">
        <v>8</v>
      </c>
      <c r="P9" s="26"/>
      <c r="Q9" s="82" t="s">
        <v>191</v>
      </c>
      <c r="R9" s="23"/>
      <c r="S9" s="50"/>
    </row>
    <row r="10" spans="1:21" ht="25.5" x14ac:dyDescent="0.35">
      <c r="A10" s="49">
        <v>3</v>
      </c>
      <c r="B10" s="41" t="s">
        <v>110</v>
      </c>
      <c r="C10" s="77" t="s">
        <v>183</v>
      </c>
      <c r="D10" s="59" t="s">
        <v>79</v>
      </c>
      <c r="E10" s="53" t="s">
        <v>78</v>
      </c>
      <c r="F10" s="54" t="s">
        <v>79</v>
      </c>
      <c r="G10" s="54" t="s">
        <v>79</v>
      </c>
      <c r="H10" s="54" t="s">
        <v>78</v>
      </c>
      <c r="I10" s="55" t="s">
        <v>80</v>
      </c>
      <c r="J10" s="44">
        <f t="shared" si="0"/>
        <v>75</v>
      </c>
      <c r="K10" s="42" t="s">
        <v>8</v>
      </c>
      <c r="L10" s="26"/>
      <c r="M10" s="29" t="s">
        <v>9</v>
      </c>
      <c r="N10" s="26"/>
      <c r="O10" s="27" t="s">
        <v>8</v>
      </c>
      <c r="P10" s="26"/>
      <c r="Q10" s="82" t="s">
        <v>191</v>
      </c>
      <c r="R10" s="23"/>
      <c r="S10" s="84" t="s">
        <v>192</v>
      </c>
    </row>
    <row r="11" spans="1:21" ht="25.5" x14ac:dyDescent="0.35">
      <c r="A11" s="49">
        <v>1</v>
      </c>
      <c r="B11" s="41" t="s">
        <v>108</v>
      </c>
      <c r="C11" s="77" t="s">
        <v>183</v>
      </c>
      <c r="D11" s="60" t="s">
        <v>79</v>
      </c>
      <c r="E11" s="56" t="s">
        <v>79</v>
      </c>
      <c r="F11" s="57" t="s">
        <v>80</v>
      </c>
      <c r="G11" s="57" t="s">
        <v>78</v>
      </c>
      <c r="H11" s="57" t="s">
        <v>78</v>
      </c>
      <c r="I11" s="58" t="s">
        <v>79</v>
      </c>
      <c r="J11" s="44">
        <f t="shared" si="0"/>
        <v>75</v>
      </c>
      <c r="K11" s="42" t="s">
        <v>8</v>
      </c>
      <c r="L11" s="26"/>
      <c r="M11" s="29" t="s">
        <v>8</v>
      </c>
      <c r="N11" s="26"/>
      <c r="O11" s="27" t="s">
        <v>8</v>
      </c>
      <c r="P11" s="26"/>
      <c r="Q11" s="82" t="s">
        <v>190</v>
      </c>
      <c r="R11" s="23"/>
      <c r="S11" s="50"/>
    </row>
    <row r="12" spans="1:21" ht="38.25" x14ac:dyDescent="0.35">
      <c r="A12" s="49">
        <v>97</v>
      </c>
      <c r="B12" s="41" t="s">
        <v>173</v>
      </c>
      <c r="C12" s="77" t="s">
        <v>183</v>
      </c>
      <c r="D12" s="59" t="s">
        <v>79</v>
      </c>
      <c r="E12" s="53" t="s">
        <v>79</v>
      </c>
      <c r="F12" s="54" t="s">
        <v>78</v>
      </c>
      <c r="G12" s="54" t="s">
        <v>80</v>
      </c>
      <c r="H12" s="54" t="s">
        <v>78</v>
      </c>
      <c r="I12" s="55" t="s">
        <v>78</v>
      </c>
      <c r="J12" s="44">
        <f t="shared" si="0"/>
        <v>55</v>
      </c>
      <c r="K12" s="42" t="s">
        <v>8</v>
      </c>
      <c r="L12" s="26"/>
      <c r="M12" s="29" t="s">
        <v>8</v>
      </c>
      <c r="N12" s="26"/>
      <c r="O12" s="27" t="s">
        <v>8</v>
      </c>
      <c r="P12" s="26"/>
      <c r="Q12" s="82" t="s">
        <v>190</v>
      </c>
      <c r="R12" s="23"/>
      <c r="S12" s="50"/>
    </row>
    <row r="13" spans="1:21" ht="25.5" x14ac:dyDescent="0.35">
      <c r="A13" s="49">
        <v>53</v>
      </c>
      <c r="B13" s="41" t="s">
        <v>209</v>
      </c>
      <c r="C13" s="77" t="s">
        <v>183</v>
      </c>
      <c r="D13" s="59" t="s">
        <v>80</v>
      </c>
      <c r="E13" s="53" t="s">
        <v>79</v>
      </c>
      <c r="F13" s="54" t="s">
        <v>79</v>
      </c>
      <c r="G13" s="54" t="s">
        <v>79</v>
      </c>
      <c r="H13" s="54" t="s">
        <v>78</v>
      </c>
      <c r="I13" s="55" t="s">
        <v>78</v>
      </c>
      <c r="J13" s="44">
        <f t="shared" si="0"/>
        <v>51</v>
      </c>
      <c r="K13" s="42" t="s">
        <v>8</v>
      </c>
      <c r="L13" s="26"/>
      <c r="M13" s="29" t="s">
        <v>8</v>
      </c>
      <c r="N13" s="26"/>
      <c r="O13" s="27" t="s">
        <v>8</v>
      </c>
      <c r="P13" s="26"/>
      <c r="Q13" s="82" t="s">
        <v>200</v>
      </c>
      <c r="R13" s="23"/>
      <c r="S13" s="50"/>
    </row>
    <row r="14" spans="1:21" ht="38.25" x14ac:dyDescent="0.35">
      <c r="A14" s="49">
        <v>86</v>
      </c>
      <c r="B14" s="41" t="s">
        <v>223</v>
      </c>
      <c r="C14" s="77" t="s">
        <v>183</v>
      </c>
      <c r="D14" s="59" t="s">
        <v>79</v>
      </c>
      <c r="E14" s="53" t="s">
        <v>80</v>
      </c>
      <c r="F14" s="54" t="s">
        <v>78</v>
      </c>
      <c r="G14" s="54" t="s">
        <v>80</v>
      </c>
      <c r="H14" s="54" t="s">
        <v>78</v>
      </c>
      <c r="I14" s="55" t="s">
        <v>78</v>
      </c>
      <c r="J14" s="44">
        <f t="shared" si="0"/>
        <v>45</v>
      </c>
      <c r="K14" s="42" t="s">
        <v>8</v>
      </c>
      <c r="L14" s="26"/>
      <c r="M14" s="29" t="s">
        <v>8</v>
      </c>
      <c r="N14" s="26"/>
      <c r="O14" s="27" t="s">
        <v>8</v>
      </c>
      <c r="P14" s="26"/>
      <c r="Q14" s="82" t="s">
        <v>190</v>
      </c>
      <c r="R14" s="23"/>
      <c r="S14" s="50"/>
    </row>
    <row r="15" spans="1:21" ht="25.5" x14ac:dyDescent="0.35">
      <c r="A15" s="49">
        <v>55</v>
      </c>
      <c r="B15" s="41" t="s">
        <v>146</v>
      </c>
      <c r="C15" s="77" t="s">
        <v>183</v>
      </c>
      <c r="D15" s="59" t="s">
        <v>79</v>
      </c>
      <c r="E15" s="53" t="s">
        <v>80</v>
      </c>
      <c r="F15" s="54" t="s">
        <v>78</v>
      </c>
      <c r="G15" s="54" t="s">
        <v>80</v>
      </c>
      <c r="H15" s="54" t="s">
        <v>78</v>
      </c>
      <c r="I15" s="55" t="s">
        <v>78</v>
      </c>
      <c r="J15" s="44">
        <f t="shared" si="0"/>
        <v>45</v>
      </c>
      <c r="K15" s="42" t="s">
        <v>8</v>
      </c>
      <c r="L15" s="26"/>
      <c r="M15" s="29" t="s">
        <v>8</v>
      </c>
      <c r="N15" s="26"/>
      <c r="O15" s="27" t="s">
        <v>8</v>
      </c>
      <c r="P15" s="26"/>
      <c r="Q15" s="82" t="s">
        <v>200</v>
      </c>
      <c r="R15" s="23"/>
      <c r="S15" s="50"/>
    </row>
    <row r="16" spans="1:21" ht="25.5" x14ac:dyDescent="0.35">
      <c r="A16" s="49">
        <v>87</v>
      </c>
      <c r="B16" s="41" t="s">
        <v>170</v>
      </c>
      <c r="C16" s="77" t="s">
        <v>183</v>
      </c>
      <c r="D16" s="59" t="s">
        <v>80</v>
      </c>
      <c r="E16" s="53" t="s">
        <v>79</v>
      </c>
      <c r="F16" s="54" t="s">
        <v>80</v>
      </c>
      <c r="G16" s="54" t="s">
        <v>80</v>
      </c>
      <c r="H16" s="54" t="s">
        <v>78</v>
      </c>
      <c r="I16" s="55" t="s">
        <v>78</v>
      </c>
      <c r="J16" s="44">
        <f t="shared" si="0"/>
        <v>39</v>
      </c>
      <c r="K16" s="42" t="s">
        <v>8</v>
      </c>
      <c r="L16" s="26"/>
      <c r="M16" s="29" t="s">
        <v>8</v>
      </c>
      <c r="N16" s="26"/>
      <c r="O16" s="27" t="s">
        <v>8</v>
      </c>
      <c r="P16" s="26"/>
      <c r="Q16" s="82" t="s">
        <v>231</v>
      </c>
      <c r="R16" s="23"/>
      <c r="S16" s="50"/>
    </row>
    <row r="17" spans="1:19" ht="51" x14ac:dyDescent="0.35">
      <c r="A17" s="49">
        <v>6</v>
      </c>
      <c r="B17" s="41" t="s">
        <v>194</v>
      </c>
      <c r="C17" s="77" t="s">
        <v>183</v>
      </c>
      <c r="D17" s="60" t="s">
        <v>80</v>
      </c>
      <c r="E17" s="56" t="s">
        <v>80</v>
      </c>
      <c r="F17" s="57" t="s">
        <v>79</v>
      </c>
      <c r="G17" s="57" t="s">
        <v>78</v>
      </c>
      <c r="H17" s="54" t="s">
        <v>78</v>
      </c>
      <c r="I17" s="55" t="s">
        <v>80</v>
      </c>
      <c r="J17" s="44">
        <f t="shared" si="0"/>
        <v>39</v>
      </c>
      <c r="K17" s="42" t="s">
        <v>8</v>
      </c>
      <c r="L17" s="26"/>
      <c r="M17" s="29" t="s">
        <v>8</v>
      </c>
      <c r="N17" s="26"/>
      <c r="O17" s="27" t="s">
        <v>8</v>
      </c>
      <c r="P17" s="26"/>
      <c r="Q17" s="82" t="s">
        <v>231</v>
      </c>
      <c r="R17" s="23"/>
      <c r="S17" s="50"/>
    </row>
    <row r="18" spans="1:19" ht="38.25" x14ac:dyDescent="0.35">
      <c r="A18" s="49">
        <v>57</v>
      </c>
      <c r="B18" s="41" t="s">
        <v>147</v>
      </c>
      <c r="C18" s="77" t="s">
        <v>183</v>
      </c>
      <c r="D18" s="59" t="s">
        <v>79</v>
      </c>
      <c r="E18" s="53" t="s">
        <v>80</v>
      </c>
      <c r="F18" s="54" t="s">
        <v>78</v>
      </c>
      <c r="G18" s="54" t="s">
        <v>78</v>
      </c>
      <c r="H18" s="54" t="s">
        <v>78</v>
      </c>
      <c r="I18" s="55" t="s">
        <v>78</v>
      </c>
      <c r="J18" s="44">
        <f t="shared" si="0"/>
        <v>35</v>
      </c>
      <c r="K18" s="42" t="s">
        <v>8</v>
      </c>
      <c r="L18" s="26"/>
      <c r="M18" s="29" t="s">
        <v>8</v>
      </c>
      <c r="N18" s="26"/>
      <c r="O18" s="27" t="s">
        <v>8</v>
      </c>
      <c r="P18" s="26"/>
      <c r="Q18" s="82" t="s">
        <v>231</v>
      </c>
      <c r="R18" s="23"/>
      <c r="S18" s="50"/>
    </row>
    <row r="19" spans="1:19" ht="25.5" x14ac:dyDescent="0.35">
      <c r="A19" s="49">
        <v>49</v>
      </c>
      <c r="B19" s="41" t="s">
        <v>206</v>
      </c>
      <c r="C19" s="77" t="s">
        <v>183</v>
      </c>
      <c r="D19" s="59" t="s">
        <v>79</v>
      </c>
      <c r="E19" s="53" t="s">
        <v>80</v>
      </c>
      <c r="F19" s="54" t="s">
        <v>78</v>
      </c>
      <c r="G19" s="54" t="s">
        <v>78</v>
      </c>
      <c r="H19" s="54" t="s">
        <v>78</v>
      </c>
      <c r="I19" s="55" t="s">
        <v>78</v>
      </c>
      <c r="J19" s="44">
        <f t="shared" si="0"/>
        <v>35</v>
      </c>
      <c r="K19" s="42" t="s">
        <v>8</v>
      </c>
      <c r="L19" s="26"/>
      <c r="M19" s="29" t="s">
        <v>8</v>
      </c>
      <c r="N19" s="26"/>
      <c r="O19" s="27" t="s">
        <v>8</v>
      </c>
      <c r="P19" s="26"/>
      <c r="Q19" s="82" t="s">
        <v>208</v>
      </c>
      <c r="R19" s="23"/>
      <c r="S19" s="50"/>
    </row>
    <row r="20" spans="1:19" ht="25.5" x14ac:dyDescent="0.35">
      <c r="A20" s="49">
        <v>48</v>
      </c>
      <c r="B20" s="41" t="s">
        <v>136</v>
      </c>
      <c r="C20" s="77" t="s">
        <v>183</v>
      </c>
      <c r="D20" s="59" t="s">
        <v>79</v>
      </c>
      <c r="E20" s="53" t="s">
        <v>80</v>
      </c>
      <c r="F20" s="54" t="s">
        <v>78</v>
      </c>
      <c r="G20" s="54" t="s">
        <v>78</v>
      </c>
      <c r="H20" s="54" t="s">
        <v>78</v>
      </c>
      <c r="I20" s="55" t="s">
        <v>78</v>
      </c>
      <c r="J20" s="44">
        <f t="shared" si="0"/>
        <v>35</v>
      </c>
      <c r="K20" s="42" t="s">
        <v>8</v>
      </c>
      <c r="L20" s="26"/>
      <c r="M20" s="29" t="s">
        <v>8</v>
      </c>
      <c r="N20" s="26"/>
      <c r="O20" s="27" t="s">
        <v>8</v>
      </c>
      <c r="P20" s="26"/>
      <c r="Q20" s="82" t="s">
        <v>193</v>
      </c>
      <c r="R20" s="23"/>
      <c r="S20" s="50"/>
    </row>
    <row r="21" spans="1:19" ht="38.25" x14ac:dyDescent="0.35">
      <c r="A21" s="49">
        <v>105</v>
      </c>
      <c r="B21" s="41" t="s">
        <v>179</v>
      </c>
      <c r="C21" s="77" t="s">
        <v>183</v>
      </c>
      <c r="D21" s="59" t="s">
        <v>80</v>
      </c>
      <c r="E21" s="53" t="s">
        <v>78</v>
      </c>
      <c r="F21" s="54" t="s">
        <v>80</v>
      </c>
      <c r="G21" s="54" t="s">
        <v>78</v>
      </c>
      <c r="H21" s="54" t="s">
        <v>80</v>
      </c>
      <c r="I21" s="55" t="s">
        <v>78</v>
      </c>
      <c r="J21" s="44">
        <f t="shared" si="0"/>
        <v>27</v>
      </c>
      <c r="K21" s="42" t="s">
        <v>8</v>
      </c>
      <c r="L21" s="26"/>
      <c r="M21" s="29" t="s">
        <v>8</v>
      </c>
      <c r="N21" s="26"/>
      <c r="O21" s="27" t="s">
        <v>8</v>
      </c>
      <c r="P21" s="26"/>
      <c r="Q21" s="82" t="s">
        <v>193</v>
      </c>
      <c r="R21" s="23"/>
      <c r="S21" s="50"/>
    </row>
    <row r="22" spans="1:19" ht="25.5" x14ac:dyDescent="0.35">
      <c r="A22" s="49">
        <v>101</v>
      </c>
      <c r="B22" s="41" t="s">
        <v>176</v>
      </c>
      <c r="C22" s="77" t="s">
        <v>183</v>
      </c>
      <c r="D22" s="60" t="s">
        <v>80</v>
      </c>
      <c r="E22" s="53" t="s">
        <v>78</v>
      </c>
      <c r="F22" s="54" t="s">
        <v>78</v>
      </c>
      <c r="G22" s="54" t="s">
        <v>80</v>
      </c>
      <c r="H22" s="54" t="s">
        <v>80</v>
      </c>
      <c r="I22" s="55" t="s">
        <v>78</v>
      </c>
      <c r="J22" s="44">
        <f t="shared" si="0"/>
        <v>27</v>
      </c>
      <c r="K22" s="42" t="s">
        <v>8</v>
      </c>
      <c r="L22" s="26"/>
      <c r="M22" s="29" t="s">
        <v>8</v>
      </c>
      <c r="N22" s="26"/>
      <c r="O22" s="27" t="s">
        <v>8</v>
      </c>
      <c r="P22" s="26"/>
      <c r="Q22" s="82" t="s">
        <v>193</v>
      </c>
      <c r="R22" s="23"/>
      <c r="S22" s="50"/>
    </row>
    <row r="23" spans="1:19" ht="25.5" x14ac:dyDescent="0.35">
      <c r="A23" s="49">
        <v>100</v>
      </c>
      <c r="B23" s="41" t="s">
        <v>175</v>
      </c>
      <c r="C23" s="77" t="s">
        <v>183</v>
      </c>
      <c r="D23" s="59" t="s">
        <v>80</v>
      </c>
      <c r="E23" s="53" t="s">
        <v>80</v>
      </c>
      <c r="F23" s="54" t="s">
        <v>78</v>
      </c>
      <c r="G23" s="54" t="s">
        <v>78</v>
      </c>
      <c r="H23" s="54" t="s">
        <v>80</v>
      </c>
      <c r="I23" s="55" t="s">
        <v>78</v>
      </c>
      <c r="J23" s="44">
        <f t="shared" si="0"/>
        <v>27</v>
      </c>
      <c r="K23" s="42" t="s">
        <v>8</v>
      </c>
      <c r="L23" s="26"/>
      <c r="M23" s="29" t="s">
        <v>8</v>
      </c>
      <c r="N23" s="26"/>
      <c r="O23" s="27" t="s">
        <v>8</v>
      </c>
      <c r="P23" s="26"/>
      <c r="Q23" s="82" t="s">
        <v>193</v>
      </c>
      <c r="R23" s="23"/>
      <c r="S23" s="50"/>
    </row>
    <row r="24" spans="1:19" ht="25.5" x14ac:dyDescent="0.35">
      <c r="A24" s="49">
        <v>96</v>
      </c>
      <c r="B24" s="41" t="s">
        <v>172</v>
      </c>
      <c r="C24" s="77" t="s">
        <v>183</v>
      </c>
      <c r="D24" s="59" t="s">
        <v>80</v>
      </c>
      <c r="E24" s="53" t="s">
        <v>80</v>
      </c>
      <c r="F24" s="54" t="s">
        <v>78</v>
      </c>
      <c r="G24" s="54" t="s">
        <v>78</v>
      </c>
      <c r="H24" s="54" t="s">
        <v>78</v>
      </c>
      <c r="I24" s="55" t="s">
        <v>80</v>
      </c>
      <c r="J24" s="44">
        <f t="shared" si="0"/>
        <v>27</v>
      </c>
      <c r="K24" s="42" t="s">
        <v>8</v>
      </c>
      <c r="L24" s="26"/>
      <c r="M24" s="29" t="s">
        <v>8</v>
      </c>
      <c r="N24" s="26"/>
      <c r="O24" s="27" t="s">
        <v>8</v>
      </c>
      <c r="P24" s="26"/>
      <c r="Q24" s="82" t="s">
        <v>191</v>
      </c>
      <c r="R24" s="23"/>
      <c r="S24" s="50"/>
    </row>
    <row r="25" spans="1:19" x14ac:dyDescent="0.35">
      <c r="A25" s="49">
        <v>95</v>
      </c>
      <c r="B25" s="41" t="s">
        <v>169</v>
      </c>
      <c r="C25" s="77" t="s">
        <v>183</v>
      </c>
      <c r="D25" s="59" t="s">
        <v>80</v>
      </c>
      <c r="E25" s="53" t="s">
        <v>80</v>
      </c>
      <c r="F25" s="54" t="s">
        <v>78</v>
      </c>
      <c r="G25" s="54" t="s">
        <v>78</v>
      </c>
      <c r="H25" s="54" t="s">
        <v>78</v>
      </c>
      <c r="I25" s="55" t="s">
        <v>80</v>
      </c>
      <c r="J25" s="44">
        <f t="shared" si="0"/>
        <v>27</v>
      </c>
      <c r="K25" s="42" t="s">
        <v>8</v>
      </c>
      <c r="L25" s="26"/>
      <c r="M25" s="29" t="s">
        <v>8</v>
      </c>
      <c r="N25" s="26"/>
      <c r="O25" s="27" t="s">
        <v>8</v>
      </c>
      <c r="P25" s="26"/>
      <c r="Q25" s="82" t="s">
        <v>191</v>
      </c>
      <c r="R25" s="23"/>
      <c r="S25" s="50"/>
    </row>
    <row r="26" spans="1:19" ht="25.5" x14ac:dyDescent="0.35">
      <c r="A26" s="49">
        <v>94</v>
      </c>
      <c r="B26" s="41" t="s">
        <v>168</v>
      </c>
      <c r="C26" s="77" t="s">
        <v>183</v>
      </c>
      <c r="D26" s="59" t="s">
        <v>80</v>
      </c>
      <c r="E26" s="53" t="s">
        <v>80</v>
      </c>
      <c r="F26" s="54" t="s">
        <v>78</v>
      </c>
      <c r="G26" s="54" t="s">
        <v>78</v>
      </c>
      <c r="H26" s="54" t="s">
        <v>78</v>
      </c>
      <c r="I26" s="55" t="s">
        <v>80</v>
      </c>
      <c r="J26" s="44">
        <f t="shared" si="0"/>
        <v>27</v>
      </c>
      <c r="K26" s="42" t="s">
        <v>8</v>
      </c>
      <c r="L26" s="26"/>
      <c r="M26" s="29" t="s">
        <v>8</v>
      </c>
      <c r="N26" s="26"/>
      <c r="O26" s="27" t="s">
        <v>8</v>
      </c>
      <c r="P26" s="26"/>
      <c r="Q26" s="82" t="s">
        <v>191</v>
      </c>
      <c r="R26" s="23"/>
      <c r="S26" s="50"/>
    </row>
    <row r="27" spans="1:19" ht="38.25" x14ac:dyDescent="0.35">
      <c r="A27" s="49">
        <v>78</v>
      </c>
      <c r="B27" s="41" t="s">
        <v>221</v>
      </c>
      <c r="C27" s="77" t="s">
        <v>183</v>
      </c>
      <c r="D27" s="59" t="s">
        <v>80</v>
      </c>
      <c r="E27" s="53" t="s">
        <v>80</v>
      </c>
      <c r="F27" s="54" t="s">
        <v>78</v>
      </c>
      <c r="G27" s="54" t="s">
        <v>80</v>
      </c>
      <c r="H27" s="54" t="s">
        <v>78</v>
      </c>
      <c r="I27" s="55" t="s">
        <v>78</v>
      </c>
      <c r="J27" s="44">
        <f t="shared" si="0"/>
        <v>27</v>
      </c>
      <c r="K27" s="42" t="s">
        <v>8</v>
      </c>
      <c r="L27" s="26"/>
      <c r="M27" s="29" t="s">
        <v>8</v>
      </c>
      <c r="N27" s="26"/>
      <c r="O27" s="27" t="s">
        <v>8</v>
      </c>
      <c r="P27" s="26"/>
      <c r="Q27" s="82" t="s">
        <v>231</v>
      </c>
      <c r="R27" s="23"/>
      <c r="S27" s="50"/>
    </row>
    <row r="28" spans="1:19" ht="25.5" x14ac:dyDescent="0.35">
      <c r="A28" s="49">
        <v>59</v>
      </c>
      <c r="B28" s="41" t="s">
        <v>212</v>
      </c>
      <c r="C28" s="77" t="s">
        <v>183</v>
      </c>
      <c r="D28" s="59" t="s">
        <v>80</v>
      </c>
      <c r="E28" s="53" t="s">
        <v>78</v>
      </c>
      <c r="F28" s="54" t="s">
        <v>80</v>
      </c>
      <c r="G28" s="54" t="s">
        <v>80</v>
      </c>
      <c r="H28" s="54" t="s">
        <v>78</v>
      </c>
      <c r="I28" s="55" t="s">
        <v>78</v>
      </c>
      <c r="J28" s="44">
        <f t="shared" si="0"/>
        <v>27</v>
      </c>
      <c r="K28" s="42" t="s">
        <v>8</v>
      </c>
      <c r="L28" s="26"/>
      <c r="M28" s="29" t="s">
        <v>8</v>
      </c>
      <c r="N28" s="26"/>
      <c r="O28" s="27" t="s">
        <v>8</v>
      </c>
      <c r="P28" s="26"/>
      <c r="Q28" s="82" t="s">
        <v>196</v>
      </c>
      <c r="R28" s="23"/>
      <c r="S28" s="50"/>
    </row>
    <row r="29" spans="1:19" ht="38.25" x14ac:dyDescent="0.35">
      <c r="A29" s="49">
        <v>56</v>
      </c>
      <c r="B29" s="41" t="s">
        <v>145</v>
      </c>
      <c r="C29" s="77" t="s">
        <v>183</v>
      </c>
      <c r="D29" s="59" t="s">
        <v>80</v>
      </c>
      <c r="E29" s="53" t="s">
        <v>80</v>
      </c>
      <c r="F29" s="54" t="s">
        <v>80</v>
      </c>
      <c r="G29" s="54" t="s">
        <v>78</v>
      </c>
      <c r="H29" s="54" t="s">
        <v>78</v>
      </c>
      <c r="I29" s="55" t="s">
        <v>78</v>
      </c>
      <c r="J29" s="44">
        <f t="shared" si="0"/>
        <v>27</v>
      </c>
      <c r="K29" s="42" t="s">
        <v>8</v>
      </c>
      <c r="L29" s="26"/>
      <c r="M29" s="29" t="s">
        <v>8</v>
      </c>
      <c r="N29" s="26"/>
      <c r="O29" s="27" t="s">
        <v>8</v>
      </c>
      <c r="P29" s="26"/>
      <c r="Q29" s="82" t="s">
        <v>208</v>
      </c>
      <c r="R29" s="23"/>
      <c r="S29" s="50"/>
    </row>
    <row r="30" spans="1:19" ht="38.25" x14ac:dyDescent="0.35">
      <c r="A30" s="49">
        <v>7</v>
      </c>
      <c r="B30" s="41" t="s">
        <v>112</v>
      </c>
      <c r="C30" s="77" t="s">
        <v>183</v>
      </c>
      <c r="D30" s="59" t="s">
        <v>80</v>
      </c>
      <c r="E30" s="53" t="s">
        <v>80</v>
      </c>
      <c r="F30" s="54" t="s">
        <v>78</v>
      </c>
      <c r="G30" s="54" t="s">
        <v>80</v>
      </c>
      <c r="H30" s="54" t="s">
        <v>78</v>
      </c>
      <c r="I30" s="58" t="s">
        <v>78</v>
      </c>
      <c r="J30" s="44">
        <f t="shared" si="0"/>
        <v>27</v>
      </c>
      <c r="K30" s="42" t="s">
        <v>8</v>
      </c>
      <c r="L30" s="26"/>
      <c r="M30" s="29" t="s">
        <v>8</v>
      </c>
      <c r="N30" s="26"/>
      <c r="O30" s="27" t="s">
        <v>8</v>
      </c>
      <c r="P30" s="26"/>
      <c r="Q30" s="82" t="s">
        <v>191</v>
      </c>
      <c r="R30" s="23"/>
      <c r="S30" s="50"/>
    </row>
    <row r="31" spans="1:19" ht="25.5" x14ac:dyDescent="0.35">
      <c r="A31" s="49">
        <v>104</v>
      </c>
      <c r="B31" s="41" t="s">
        <v>177</v>
      </c>
      <c r="C31" s="77" t="s">
        <v>183</v>
      </c>
      <c r="D31" s="59" t="s">
        <v>79</v>
      </c>
      <c r="E31" s="53" t="s">
        <v>78</v>
      </c>
      <c r="F31" s="53" t="s">
        <v>78</v>
      </c>
      <c r="G31" s="53" t="s">
        <v>78</v>
      </c>
      <c r="H31" s="53" t="s">
        <v>78</v>
      </c>
      <c r="I31" s="53" t="s">
        <v>78</v>
      </c>
      <c r="J31" s="44">
        <f t="shared" si="0"/>
        <v>25</v>
      </c>
      <c r="K31" s="42" t="s">
        <v>8</v>
      </c>
      <c r="L31" s="26"/>
      <c r="M31" s="29" t="s">
        <v>8</v>
      </c>
      <c r="N31" s="26"/>
      <c r="O31" s="27" t="s">
        <v>8</v>
      </c>
      <c r="P31" s="26"/>
      <c r="Q31" s="82" t="s">
        <v>208</v>
      </c>
      <c r="R31" s="23"/>
      <c r="S31" s="50"/>
    </row>
    <row r="32" spans="1:19" ht="38.25" x14ac:dyDescent="0.35">
      <c r="A32" s="49">
        <v>58</v>
      </c>
      <c r="B32" s="41" t="s">
        <v>210</v>
      </c>
      <c r="C32" s="77" t="s">
        <v>183</v>
      </c>
      <c r="D32" s="59" t="s">
        <v>80</v>
      </c>
      <c r="E32" s="53" t="s">
        <v>78</v>
      </c>
      <c r="F32" s="54" t="s">
        <v>78</v>
      </c>
      <c r="G32" s="54" t="s">
        <v>80</v>
      </c>
      <c r="H32" s="54" t="s">
        <v>78</v>
      </c>
      <c r="I32" s="55" t="s">
        <v>78</v>
      </c>
      <c r="J32" s="44">
        <f t="shared" si="0"/>
        <v>21</v>
      </c>
      <c r="K32" s="42" t="s">
        <v>8</v>
      </c>
      <c r="L32" s="26"/>
      <c r="M32" s="29" t="s">
        <v>8</v>
      </c>
      <c r="N32" s="26"/>
      <c r="O32" s="27" t="s">
        <v>8</v>
      </c>
      <c r="P32" s="26"/>
      <c r="Q32" s="82" t="s">
        <v>231</v>
      </c>
      <c r="R32" s="23"/>
      <c r="S32" s="84" t="s">
        <v>211</v>
      </c>
    </row>
    <row r="33" spans="1:19" ht="25.5" x14ac:dyDescent="0.35">
      <c r="A33" s="49">
        <v>2</v>
      </c>
      <c r="B33" s="41" t="s">
        <v>109</v>
      </c>
      <c r="C33" s="77" t="s">
        <v>183</v>
      </c>
      <c r="D33" s="59" t="s">
        <v>80</v>
      </c>
      <c r="E33" s="53" t="s">
        <v>80</v>
      </c>
      <c r="F33" s="54" t="s">
        <v>78</v>
      </c>
      <c r="G33" s="54" t="s">
        <v>78</v>
      </c>
      <c r="H33" s="54" t="s">
        <v>78</v>
      </c>
      <c r="I33" s="55" t="s">
        <v>78</v>
      </c>
      <c r="J33" s="44">
        <f t="shared" si="0"/>
        <v>21</v>
      </c>
      <c r="K33" s="42" t="s">
        <v>8</v>
      </c>
      <c r="L33" s="39"/>
      <c r="M33" s="29" t="s">
        <v>8</v>
      </c>
      <c r="N33" s="26"/>
      <c r="O33" s="27" t="s">
        <v>8</v>
      </c>
      <c r="P33" s="26"/>
      <c r="Q33" s="82" t="s">
        <v>191</v>
      </c>
      <c r="R33" s="23"/>
      <c r="S33" s="50"/>
    </row>
    <row r="34" spans="1:19" ht="25.5" x14ac:dyDescent="0.35">
      <c r="A34" s="49">
        <v>16</v>
      </c>
      <c r="B34" s="41" t="s">
        <v>199</v>
      </c>
      <c r="C34" s="77" t="s">
        <v>183</v>
      </c>
      <c r="D34" s="60" t="s">
        <v>78</v>
      </c>
      <c r="E34" s="56" t="s">
        <v>79</v>
      </c>
      <c r="F34" s="57" t="s">
        <v>79</v>
      </c>
      <c r="G34" s="57" t="s">
        <v>80</v>
      </c>
      <c r="H34" s="57" t="s">
        <v>78</v>
      </c>
      <c r="I34" s="58" t="s">
        <v>79</v>
      </c>
      <c r="J34" s="44">
        <f t="shared" si="0"/>
        <v>19</v>
      </c>
      <c r="K34" s="42" t="s">
        <v>8</v>
      </c>
      <c r="L34" s="26"/>
      <c r="M34" s="29" t="s">
        <v>8</v>
      </c>
      <c r="N34" s="26"/>
      <c r="O34" s="27" t="s">
        <v>8</v>
      </c>
      <c r="P34" s="26"/>
      <c r="Q34" s="82" t="s">
        <v>198</v>
      </c>
      <c r="R34" s="23"/>
      <c r="S34" s="50"/>
    </row>
    <row r="35" spans="1:19" ht="25.5" x14ac:dyDescent="0.35">
      <c r="A35" s="49">
        <v>15</v>
      </c>
      <c r="B35" s="41" t="s">
        <v>114</v>
      </c>
      <c r="C35" s="77" t="s">
        <v>183</v>
      </c>
      <c r="D35" s="60" t="s">
        <v>78</v>
      </c>
      <c r="E35" s="56" t="s">
        <v>79</v>
      </c>
      <c r="F35" s="57" t="s">
        <v>79</v>
      </c>
      <c r="G35" s="57" t="s">
        <v>80</v>
      </c>
      <c r="H35" s="57" t="s">
        <v>78</v>
      </c>
      <c r="I35" s="58" t="s">
        <v>79</v>
      </c>
      <c r="J35" s="44">
        <f t="shared" si="0"/>
        <v>19</v>
      </c>
      <c r="K35" s="42" t="s">
        <v>8</v>
      </c>
      <c r="L35" s="26"/>
      <c r="M35" s="29" t="s">
        <v>8</v>
      </c>
      <c r="N35" s="26"/>
      <c r="O35" s="27" t="s">
        <v>8</v>
      </c>
      <c r="P35" s="26"/>
      <c r="Q35" s="82" t="s">
        <v>198</v>
      </c>
      <c r="R35" s="23"/>
      <c r="S35" s="50"/>
    </row>
    <row r="36" spans="1:19" ht="38.25" x14ac:dyDescent="0.35">
      <c r="A36" s="49">
        <v>8</v>
      </c>
      <c r="B36" s="41" t="s">
        <v>113</v>
      </c>
      <c r="C36" s="77" t="s">
        <v>183</v>
      </c>
      <c r="D36" s="60" t="s">
        <v>78</v>
      </c>
      <c r="E36" s="53" t="s">
        <v>79</v>
      </c>
      <c r="F36" s="54" t="s">
        <v>79</v>
      </c>
      <c r="G36" s="54" t="s">
        <v>79</v>
      </c>
      <c r="H36" s="54" t="s">
        <v>78</v>
      </c>
      <c r="I36" s="55" t="s">
        <v>80</v>
      </c>
      <c r="J36" s="44">
        <f t="shared" si="0"/>
        <v>19</v>
      </c>
      <c r="K36" s="42" t="s">
        <v>8</v>
      </c>
      <c r="L36" s="26"/>
      <c r="M36" s="29" t="s">
        <v>8</v>
      </c>
      <c r="N36" s="26"/>
      <c r="O36" s="27" t="s">
        <v>8</v>
      </c>
      <c r="P36" s="26"/>
      <c r="Q36" s="82" t="s">
        <v>191</v>
      </c>
      <c r="R36" s="23"/>
      <c r="S36" s="84" t="s">
        <v>228</v>
      </c>
    </row>
    <row r="37" spans="1:19" ht="25.5" x14ac:dyDescent="0.35">
      <c r="A37" s="49">
        <v>108</v>
      </c>
      <c r="B37" s="41" t="s">
        <v>189</v>
      </c>
      <c r="C37" s="77" t="s">
        <v>183</v>
      </c>
      <c r="D37" s="59" t="s">
        <v>78</v>
      </c>
      <c r="E37" s="53" t="s">
        <v>80</v>
      </c>
      <c r="F37" s="54" t="s">
        <v>79</v>
      </c>
      <c r="G37" s="54" t="s">
        <v>80</v>
      </c>
      <c r="H37" s="54" t="s">
        <v>78</v>
      </c>
      <c r="I37" s="55" t="s">
        <v>80</v>
      </c>
      <c r="J37" s="44">
        <f t="shared" si="0"/>
        <v>15</v>
      </c>
      <c r="K37" s="42" t="s">
        <v>8</v>
      </c>
      <c r="L37" s="26"/>
      <c r="M37" s="29" t="s">
        <v>8</v>
      </c>
      <c r="N37" s="26"/>
      <c r="O37" s="27" t="s">
        <v>8</v>
      </c>
      <c r="P37" s="26"/>
      <c r="Q37" s="82" t="s">
        <v>190</v>
      </c>
      <c r="R37" s="23"/>
      <c r="S37" s="50"/>
    </row>
    <row r="38" spans="1:19" ht="25.5" x14ac:dyDescent="0.35">
      <c r="A38" s="49">
        <v>102</v>
      </c>
      <c r="B38" s="41" t="s">
        <v>178</v>
      </c>
      <c r="C38" s="77" t="s">
        <v>183</v>
      </c>
      <c r="D38" s="59" t="s">
        <v>80</v>
      </c>
      <c r="E38" s="53" t="s">
        <v>78</v>
      </c>
      <c r="F38" s="54" t="s">
        <v>78</v>
      </c>
      <c r="G38" s="54" t="s">
        <v>78</v>
      </c>
      <c r="H38" s="54" t="s">
        <v>78</v>
      </c>
      <c r="I38" s="55" t="s">
        <v>78</v>
      </c>
      <c r="J38" s="44">
        <f t="shared" si="0"/>
        <v>15</v>
      </c>
      <c r="K38" s="42" t="s">
        <v>8</v>
      </c>
      <c r="L38" s="26"/>
      <c r="M38" s="29" t="s">
        <v>8</v>
      </c>
      <c r="N38" s="26"/>
      <c r="O38" s="27" t="s">
        <v>8</v>
      </c>
      <c r="P38" s="26"/>
      <c r="Q38" s="82" t="s">
        <v>193</v>
      </c>
      <c r="R38" s="23"/>
      <c r="S38" s="50"/>
    </row>
    <row r="39" spans="1:19" x14ac:dyDescent="0.35">
      <c r="A39" s="49">
        <v>98</v>
      </c>
      <c r="B39" s="41" t="s">
        <v>174</v>
      </c>
      <c r="C39" s="77" t="s">
        <v>183</v>
      </c>
      <c r="D39" s="59" t="s">
        <v>80</v>
      </c>
      <c r="E39" s="53" t="s">
        <v>78</v>
      </c>
      <c r="F39" s="54" t="s">
        <v>78</v>
      </c>
      <c r="G39" s="54" t="s">
        <v>78</v>
      </c>
      <c r="H39" s="54" t="s">
        <v>78</v>
      </c>
      <c r="I39" s="55" t="s">
        <v>78</v>
      </c>
      <c r="J39" s="44">
        <f t="shared" si="0"/>
        <v>15</v>
      </c>
      <c r="K39" s="42" t="s">
        <v>8</v>
      </c>
      <c r="L39" s="26"/>
      <c r="M39" s="29" t="s">
        <v>8</v>
      </c>
      <c r="N39" s="26"/>
      <c r="O39" s="27" t="s">
        <v>8</v>
      </c>
      <c r="P39" s="26"/>
      <c r="Q39" s="82" t="s">
        <v>190</v>
      </c>
      <c r="R39" s="23"/>
      <c r="S39" s="50"/>
    </row>
    <row r="40" spans="1:19" ht="25.5" x14ac:dyDescent="0.35">
      <c r="A40" s="49">
        <v>73</v>
      </c>
      <c r="B40" s="41" t="s">
        <v>219</v>
      </c>
      <c r="C40" s="77" t="s">
        <v>183</v>
      </c>
      <c r="D40" s="59" t="s">
        <v>80</v>
      </c>
      <c r="E40" s="53" t="s">
        <v>78</v>
      </c>
      <c r="F40" s="54" t="s">
        <v>78</v>
      </c>
      <c r="G40" s="54" t="s">
        <v>78</v>
      </c>
      <c r="H40" s="54" t="s">
        <v>78</v>
      </c>
      <c r="I40" s="55" t="s">
        <v>78</v>
      </c>
      <c r="J40" s="44">
        <f t="shared" ref="J40:J71" si="1">(COUNTIF(E40:I40,"h")*5+COUNTIF(E40:I40,"m")*3+COUNTIF(E40:I40,"l"))*IF(D40="h", 5, IF(D40="m", 3,1))</f>
        <v>15</v>
      </c>
      <c r="K40" s="42" t="s">
        <v>8</v>
      </c>
      <c r="L40" s="26"/>
      <c r="M40" s="29" t="s">
        <v>8</v>
      </c>
      <c r="N40" s="26"/>
      <c r="O40" s="27" t="s">
        <v>8</v>
      </c>
      <c r="P40" s="26"/>
      <c r="Q40" s="82" t="s">
        <v>193</v>
      </c>
      <c r="R40" s="23"/>
      <c r="S40" s="50"/>
    </row>
    <row r="41" spans="1:19" ht="51" x14ac:dyDescent="0.35">
      <c r="A41" s="49">
        <v>61</v>
      </c>
      <c r="B41" s="41" t="s">
        <v>214</v>
      </c>
      <c r="C41" s="77" t="s">
        <v>183</v>
      </c>
      <c r="D41" s="59" t="s">
        <v>80</v>
      </c>
      <c r="E41" s="53" t="s">
        <v>78</v>
      </c>
      <c r="F41" s="54" t="s">
        <v>78</v>
      </c>
      <c r="G41" s="54" t="s">
        <v>78</v>
      </c>
      <c r="H41" s="54" t="s">
        <v>78</v>
      </c>
      <c r="I41" s="55" t="s">
        <v>78</v>
      </c>
      <c r="J41" s="44">
        <f t="shared" si="1"/>
        <v>15</v>
      </c>
      <c r="K41" s="42" t="s">
        <v>8</v>
      </c>
      <c r="L41" s="26"/>
      <c r="M41" s="29" t="s">
        <v>8</v>
      </c>
      <c r="N41" s="26"/>
      <c r="O41" s="27" t="s">
        <v>8</v>
      </c>
      <c r="P41" s="26"/>
      <c r="Q41" s="82" t="s">
        <v>196</v>
      </c>
      <c r="R41" s="23"/>
      <c r="S41" s="50"/>
    </row>
    <row r="42" spans="1:19" ht="25.5" x14ac:dyDescent="0.35">
      <c r="A42" s="49">
        <v>39</v>
      </c>
      <c r="B42" s="41" t="s">
        <v>132</v>
      </c>
      <c r="C42" s="77" t="s">
        <v>183</v>
      </c>
      <c r="D42" s="59" t="s">
        <v>80</v>
      </c>
      <c r="E42" s="53" t="s">
        <v>78</v>
      </c>
      <c r="F42" s="54" t="s">
        <v>78</v>
      </c>
      <c r="G42" s="54" t="s">
        <v>78</v>
      </c>
      <c r="H42" s="54" t="s">
        <v>78</v>
      </c>
      <c r="I42" s="55" t="s">
        <v>78</v>
      </c>
      <c r="J42" s="44">
        <f t="shared" si="1"/>
        <v>15</v>
      </c>
      <c r="K42" s="42" t="s">
        <v>8</v>
      </c>
      <c r="L42" s="26"/>
      <c r="M42" s="29" t="s">
        <v>8</v>
      </c>
      <c r="N42" s="26"/>
      <c r="O42" s="27" t="s">
        <v>8</v>
      </c>
      <c r="P42" s="26"/>
      <c r="Q42" s="82" t="s">
        <v>203</v>
      </c>
      <c r="R42" s="23"/>
      <c r="S42" s="50"/>
    </row>
    <row r="43" spans="1:19" x14ac:dyDescent="0.35">
      <c r="A43" s="49">
        <v>83</v>
      </c>
      <c r="B43" s="41" t="s">
        <v>222</v>
      </c>
      <c r="C43" s="77" t="s">
        <v>183</v>
      </c>
      <c r="D43" s="59" t="s">
        <v>78</v>
      </c>
      <c r="E43" s="53" t="s">
        <v>80</v>
      </c>
      <c r="F43" s="54" t="s">
        <v>79</v>
      </c>
      <c r="G43" s="54" t="s">
        <v>78</v>
      </c>
      <c r="H43" s="54" t="s">
        <v>78</v>
      </c>
      <c r="I43" s="55" t="s">
        <v>80</v>
      </c>
      <c r="J43" s="44">
        <f t="shared" si="1"/>
        <v>13</v>
      </c>
      <c r="K43" s="42" t="s">
        <v>8</v>
      </c>
      <c r="L43" s="26"/>
      <c r="M43" s="29" t="s">
        <v>8</v>
      </c>
      <c r="N43" s="26"/>
      <c r="O43" s="27" t="s">
        <v>8</v>
      </c>
      <c r="P43" s="26"/>
      <c r="Q43" s="82" t="s">
        <v>190</v>
      </c>
      <c r="R43" s="23"/>
      <c r="S43" s="50"/>
    </row>
    <row r="44" spans="1:19" x14ac:dyDescent="0.35">
      <c r="A44" s="49">
        <v>70</v>
      </c>
      <c r="B44" s="41" t="s">
        <v>152</v>
      </c>
      <c r="C44" s="77" t="s">
        <v>183</v>
      </c>
      <c r="D44" s="59" t="s">
        <v>78</v>
      </c>
      <c r="E44" s="53" t="s">
        <v>79</v>
      </c>
      <c r="F44" s="54" t="s">
        <v>79</v>
      </c>
      <c r="G44" s="54" t="s">
        <v>78</v>
      </c>
      <c r="H44" s="54" t="s">
        <v>78</v>
      </c>
      <c r="I44" s="55" t="s">
        <v>78</v>
      </c>
      <c r="J44" s="44">
        <f t="shared" si="1"/>
        <v>13</v>
      </c>
      <c r="K44" s="42" t="s">
        <v>8</v>
      </c>
      <c r="L44" s="26"/>
      <c r="M44" s="29" t="s">
        <v>8</v>
      </c>
      <c r="N44" s="26"/>
      <c r="O44" s="27" t="s">
        <v>8</v>
      </c>
      <c r="P44" s="26"/>
      <c r="Q44" s="82" t="s">
        <v>203</v>
      </c>
      <c r="R44" s="23"/>
      <c r="S44" s="84" t="s">
        <v>218</v>
      </c>
    </row>
    <row r="45" spans="1:19" ht="25.5" x14ac:dyDescent="0.35">
      <c r="A45" s="49">
        <v>34</v>
      </c>
      <c r="B45" s="41" t="s">
        <v>125</v>
      </c>
      <c r="C45" s="77" t="s">
        <v>183</v>
      </c>
      <c r="D45" s="60" t="s">
        <v>78</v>
      </c>
      <c r="E45" s="56" t="s">
        <v>79</v>
      </c>
      <c r="F45" s="57" t="s">
        <v>79</v>
      </c>
      <c r="G45" s="57" t="s">
        <v>78</v>
      </c>
      <c r="H45" s="57" t="s">
        <v>78</v>
      </c>
      <c r="I45" s="58" t="s">
        <v>78</v>
      </c>
      <c r="J45" s="44">
        <f t="shared" si="1"/>
        <v>13</v>
      </c>
      <c r="K45" s="42" t="s">
        <v>8</v>
      </c>
      <c r="L45" s="26"/>
      <c r="M45" s="29" t="s">
        <v>8</v>
      </c>
      <c r="N45" s="26"/>
      <c r="O45" s="27" t="s">
        <v>8</v>
      </c>
      <c r="P45" s="26"/>
      <c r="Q45" s="82" t="s">
        <v>203</v>
      </c>
      <c r="R45" s="23"/>
      <c r="S45" s="84" t="s">
        <v>204</v>
      </c>
    </row>
    <row r="46" spans="1:19" ht="25.5" x14ac:dyDescent="0.35">
      <c r="A46" s="49">
        <v>81</v>
      </c>
      <c r="B46" s="41" t="s">
        <v>161</v>
      </c>
      <c r="C46" s="77" t="s">
        <v>183</v>
      </c>
      <c r="D46" s="59" t="s">
        <v>78</v>
      </c>
      <c r="E46" s="53" t="s">
        <v>80</v>
      </c>
      <c r="F46" s="54" t="s">
        <v>78</v>
      </c>
      <c r="G46" s="54" t="s">
        <v>79</v>
      </c>
      <c r="H46" s="54" t="s">
        <v>78</v>
      </c>
      <c r="I46" s="55" t="s">
        <v>78</v>
      </c>
      <c r="J46" s="44">
        <f t="shared" si="1"/>
        <v>11</v>
      </c>
      <c r="K46" s="42" t="s">
        <v>8</v>
      </c>
      <c r="L46" s="26"/>
      <c r="M46" s="29" t="s">
        <v>8</v>
      </c>
      <c r="N46" s="26"/>
      <c r="O46" s="27" t="s">
        <v>8</v>
      </c>
      <c r="P46" s="26"/>
      <c r="Q46" s="82" t="s">
        <v>198</v>
      </c>
      <c r="R46" s="23"/>
      <c r="S46" s="50"/>
    </row>
    <row r="47" spans="1:19" ht="25.5" x14ac:dyDescent="0.35">
      <c r="A47" s="49">
        <v>43</v>
      </c>
      <c r="B47" s="41" t="s">
        <v>135</v>
      </c>
      <c r="C47" s="77" t="s">
        <v>183</v>
      </c>
      <c r="D47" s="59" t="s">
        <v>78</v>
      </c>
      <c r="E47" s="53" t="s">
        <v>79</v>
      </c>
      <c r="F47" s="54" t="s">
        <v>80</v>
      </c>
      <c r="G47" s="54" t="s">
        <v>78</v>
      </c>
      <c r="H47" s="54" t="s">
        <v>78</v>
      </c>
      <c r="I47" s="55" t="s">
        <v>78</v>
      </c>
      <c r="J47" s="44">
        <f t="shared" si="1"/>
        <v>11</v>
      </c>
      <c r="K47" s="42" t="s">
        <v>8</v>
      </c>
      <c r="L47" s="26"/>
      <c r="M47" s="29" t="s">
        <v>8</v>
      </c>
      <c r="N47" s="26"/>
      <c r="O47" s="27" t="s">
        <v>8</v>
      </c>
      <c r="P47" s="26"/>
      <c r="Q47" s="82" t="s">
        <v>193</v>
      </c>
      <c r="R47" s="23"/>
      <c r="S47" s="50"/>
    </row>
    <row r="48" spans="1:19" ht="25.5" x14ac:dyDescent="0.35">
      <c r="A48" s="49">
        <v>42</v>
      </c>
      <c r="B48" s="41" t="s">
        <v>134</v>
      </c>
      <c r="C48" s="77" t="s">
        <v>183</v>
      </c>
      <c r="D48" s="59" t="s">
        <v>78</v>
      </c>
      <c r="E48" s="53" t="s">
        <v>79</v>
      </c>
      <c r="F48" s="54" t="s">
        <v>80</v>
      </c>
      <c r="G48" s="54" t="s">
        <v>78</v>
      </c>
      <c r="H48" s="54" t="s">
        <v>78</v>
      </c>
      <c r="I48" s="55" t="s">
        <v>78</v>
      </c>
      <c r="J48" s="44">
        <f t="shared" si="1"/>
        <v>11</v>
      </c>
      <c r="K48" s="42" t="s">
        <v>8</v>
      </c>
      <c r="L48" s="26"/>
      <c r="M48" s="29" t="s">
        <v>8</v>
      </c>
      <c r="N48" s="26"/>
      <c r="O48" s="27" t="s">
        <v>8</v>
      </c>
      <c r="P48" s="26"/>
      <c r="Q48" s="82" t="s">
        <v>198</v>
      </c>
      <c r="R48" s="23"/>
      <c r="S48" s="50"/>
    </row>
    <row r="49" spans="1:19" ht="25.5" x14ac:dyDescent="0.35">
      <c r="A49" s="49">
        <v>17</v>
      </c>
      <c r="B49" s="41" t="s">
        <v>115</v>
      </c>
      <c r="C49" s="77" t="s">
        <v>183</v>
      </c>
      <c r="D49" s="60" t="s">
        <v>78</v>
      </c>
      <c r="E49" s="56" t="s">
        <v>80</v>
      </c>
      <c r="F49" s="57" t="s">
        <v>79</v>
      </c>
      <c r="G49" s="57" t="s">
        <v>78</v>
      </c>
      <c r="H49" s="57" t="s">
        <v>78</v>
      </c>
      <c r="I49" s="58" t="s">
        <v>78</v>
      </c>
      <c r="J49" s="44">
        <f t="shared" si="1"/>
        <v>11</v>
      </c>
      <c r="K49" s="42" t="s">
        <v>8</v>
      </c>
      <c r="L49" s="26"/>
      <c r="M49" s="29" t="s">
        <v>8</v>
      </c>
      <c r="N49" s="26"/>
      <c r="O49" s="27" t="s">
        <v>8</v>
      </c>
      <c r="P49" s="26"/>
      <c r="Q49" s="82" t="s">
        <v>200</v>
      </c>
      <c r="R49" s="23"/>
      <c r="S49" s="50"/>
    </row>
    <row r="50" spans="1:19" ht="25.5" x14ac:dyDescent="0.35">
      <c r="A50" s="49">
        <v>9</v>
      </c>
      <c r="B50" s="41" t="s">
        <v>195</v>
      </c>
      <c r="C50" s="77" t="s">
        <v>183</v>
      </c>
      <c r="D50" s="60" t="s">
        <v>78</v>
      </c>
      <c r="E50" s="56" t="s">
        <v>80</v>
      </c>
      <c r="F50" s="57" t="s">
        <v>79</v>
      </c>
      <c r="G50" s="57" t="s">
        <v>78</v>
      </c>
      <c r="H50" s="57" t="s">
        <v>78</v>
      </c>
      <c r="I50" s="58" t="s">
        <v>78</v>
      </c>
      <c r="J50" s="44">
        <f t="shared" si="1"/>
        <v>11</v>
      </c>
      <c r="K50" s="42" t="s">
        <v>8</v>
      </c>
      <c r="L50" s="26"/>
      <c r="M50" s="29" t="s">
        <v>8</v>
      </c>
      <c r="N50" s="26"/>
      <c r="O50" s="27" t="s">
        <v>8</v>
      </c>
      <c r="P50" s="26"/>
      <c r="Q50" s="82" t="s">
        <v>196</v>
      </c>
      <c r="R50" s="23"/>
      <c r="S50" s="50"/>
    </row>
    <row r="51" spans="1:19" x14ac:dyDescent="0.35">
      <c r="A51" s="49">
        <v>107</v>
      </c>
      <c r="B51" s="41" t="s">
        <v>227</v>
      </c>
      <c r="C51" s="77" t="s">
        <v>183</v>
      </c>
      <c r="D51" s="59" t="s">
        <v>78</v>
      </c>
      <c r="E51" s="53" t="s">
        <v>80</v>
      </c>
      <c r="F51" s="54" t="s">
        <v>78</v>
      </c>
      <c r="G51" s="54" t="s">
        <v>80</v>
      </c>
      <c r="H51" s="54" t="s">
        <v>78</v>
      </c>
      <c r="I51" s="55" t="s">
        <v>78</v>
      </c>
      <c r="J51" s="44">
        <f t="shared" si="1"/>
        <v>9</v>
      </c>
      <c r="K51" s="42" t="s">
        <v>8</v>
      </c>
      <c r="L51" s="26"/>
      <c r="M51" s="29" t="s">
        <v>8</v>
      </c>
      <c r="N51" s="26"/>
      <c r="O51" s="27" t="s">
        <v>8</v>
      </c>
      <c r="P51" s="26"/>
      <c r="Q51" s="82" t="s">
        <v>200</v>
      </c>
      <c r="R51" s="23"/>
      <c r="S51" s="50"/>
    </row>
    <row r="52" spans="1:19" ht="25.5" x14ac:dyDescent="0.35">
      <c r="A52" s="49">
        <v>84</v>
      </c>
      <c r="B52" s="41" t="s">
        <v>163</v>
      </c>
      <c r="C52" s="77" t="s">
        <v>183</v>
      </c>
      <c r="D52" s="59" t="s">
        <v>78</v>
      </c>
      <c r="E52" s="53" t="s">
        <v>80</v>
      </c>
      <c r="F52" s="54" t="s">
        <v>78</v>
      </c>
      <c r="G52" s="54" t="s">
        <v>80</v>
      </c>
      <c r="H52" s="54" t="s">
        <v>78</v>
      </c>
      <c r="I52" s="55" t="s">
        <v>78</v>
      </c>
      <c r="J52" s="44">
        <f t="shared" si="1"/>
        <v>9</v>
      </c>
      <c r="K52" s="42" t="s">
        <v>8</v>
      </c>
      <c r="L52" s="26"/>
      <c r="M52" s="29" t="s">
        <v>8</v>
      </c>
      <c r="N52" s="26"/>
      <c r="O52" s="27" t="s">
        <v>8</v>
      </c>
      <c r="P52" s="26"/>
      <c r="Q52" s="82" t="s">
        <v>200</v>
      </c>
      <c r="R52" s="23"/>
      <c r="S52" s="50"/>
    </row>
    <row r="53" spans="1:19" ht="25.5" x14ac:dyDescent="0.35">
      <c r="A53" s="49">
        <v>82</v>
      </c>
      <c r="B53" s="41" t="s">
        <v>164</v>
      </c>
      <c r="C53" s="77" t="s">
        <v>183</v>
      </c>
      <c r="D53" s="59" t="s">
        <v>78</v>
      </c>
      <c r="E53" s="53" t="s">
        <v>80</v>
      </c>
      <c r="F53" s="54" t="s">
        <v>80</v>
      </c>
      <c r="G53" s="54" t="s">
        <v>78</v>
      </c>
      <c r="H53" s="54" t="s">
        <v>78</v>
      </c>
      <c r="I53" s="55" t="s">
        <v>78</v>
      </c>
      <c r="J53" s="44">
        <f t="shared" si="1"/>
        <v>9</v>
      </c>
      <c r="K53" s="42" t="s">
        <v>8</v>
      </c>
      <c r="L53" s="26"/>
      <c r="M53" s="29" t="s">
        <v>8</v>
      </c>
      <c r="N53" s="26"/>
      <c r="O53" s="27" t="s">
        <v>8</v>
      </c>
      <c r="P53" s="26"/>
      <c r="Q53" s="82" t="s">
        <v>203</v>
      </c>
      <c r="R53" s="23"/>
      <c r="S53" s="50"/>
    </row>
    <row r="54" spans="1:19" ht="25.5" x14ac:dyDescent="0.35">
      <c r="A54" s="49">
        <v>80</v>
      </c>
      <c r="B54" s="41" t="s">
        <v>162</v>
      </c>
      <c r="C54" s="77" t="s">
        <v>183</v>
      </c>
      <c r="D54" s="59" t="s">
        <v>78</v>
      </c>
      <c r="E54" s="53" t="s">
        <v>80</v>
      </c>
      <c r="F54" s="54" t="s">
        <v>80</v>
      </c>
      <c r="G54" s="54" t="s">
        <v>78</v>
      </c>
      <c r="H54" s="54" t="s">
        <v>78</v>
      </c>
      <c r="I54" s="55" t="s">
        <v>78</v>
      </c>
      <c r="J54" s="44">
        <f t="shared" si="1"/>
        <v>9</v>
      </c>
      <c r="K54" s="42" t="s">
        <v>8</v>
      </c>
      <c r="L54" s="26"/>
      <c r="M54" s="29" t="s">
        <v>8</v>
      </c>
      <c r="N54" s="26"/>
      <c r="O54" s="27" t="s">
        <v>8</v>
      </c>
      <c r="P54" s="26"/>
      <c r="Q54" s="82" t="s">
        <v>191</v>
      </c>
      <c r="R54" s="23"/>
      <c r="S54" s="50"/>
    </row>
    <row r="55" spans="1:19" ht="38.25" x14ac:dyDescent="0.35">
      <c r="A55" s="49">
        <v>79</v>
      </c>
      <c r="B55" s="41" t="s">
        <v>156</v>
      </c>
      <c r="C55" s="77" t="s">
        <v>183</v>
      </c>
      <c r="D55" s="59" t="s">
        <v>78</v>
      </c>
      <c r="E55" s="53" t="s">
        <v>80</v>
      </c>
      <c r="F55" s="54" t="s">
        <v>80</v>
      </c>
      <c r="G55" s="54" t="s">
        <v>78</v>
      </c>
      <c r="H55" s="54" t="s">
        <v>78</v>
      </c>
      <c r="I55" s="55" t="s">
        <v>78</v>
      </c>
      <c r="J55" s="44">
        <f t="shared" si="1"/>
        <v>9</v>
      </c>
      <c r="K55" s="42" t="s">
        <v>8</v>
      </c>
      <c r="L55" s="26"/>
      <c r="M55" s="29" t="s">
        <v>8</v>
      </c>
      <c r="N55" s="26"/>
      <c r="O55" s="27" t="s">
        <v>8</v>
      </c>
      <c r="P55" s="26"/>
      <c r="Q55" s="82" t="s">
        <v>191</v>
      </c>
      <c r="R55" s="23"/>
      <c r="S55" s="50"/>
    </row>
    <row r="56" spans="1:19" x14ac:dyDescent="0.35">
      <c r="A56" s="49">
        <v>72</v>
      </c>
      <c r="B56" s="41" t="s">
        <v>155</v>
      </c>
      <c r="C56" s="77" t="s">
        <v>183</v>
      </c>
      <c r="D56" s="59" t="s">
        <v>78</v>
      </c>
      <c r="E56" s="53" t="s">
        <v>80</v>
      </c>
      <c r="F56" s="54" t="s">
        <v>78</v>
      </c>
      <c r="G56" s="54" t="s">
        <v>78</v>
      </c>
      <c r="H56" s="54" t="s">
        <v>80</v>
      </c>
      <c r="I56" s="55" t="s">
        <v>78</v>
      </c>
      <c r="J56" s="44">
        <f t="shared" si="1"/>
        <v>9</v>
      </c>
      <c r="K56" s="42" t="s">
        <v>8</v>
      </c>
      <c r="L56" s="26"/>
      <c r="M56" s="29" t="s">
        <v>8</v>
      </c>
      <c r="N56" s="26"/>
      <c r="O56" s="27" t="s">
        <v>8</v>
      </c>
      <c r="P56" s="26"/>
      <c r="Q56" s="82" t="s">
        <v>193</v>
      </c>
      <c r="R56" s="23"/>
      <c r="S56" s="50"/>
    </row>
    <row r="57" spans="1:19" ht="25.5" x14ac:dyDescent="0.35">
      <c r="A57" s="49">
        <v>65</v>
      </c>
      <c r="B57" s="41" t="s">
        <v>151</v>
      </c>
      <c r="C57" s="77" t="s">
        <v>183</v>
      </c>
      <c r="D57" s="59" t="s">
        <v>78</v>
      </c>
      <c r="E57" s="53" t="s">
        <v>80</v>
      </c>
      <c r="F57" s="54" t="s">
        <v>78</v>
      </c>
      <c r="G57" s="54" t="s">
        <v>80</v>
      </c>
      <c r="H57" s="54" t="s">
        <v>78</v>
      </c>
      <c r="I57" s="55" t="s">
        <v>78</v>
      </c>
      <c r="J57" s="44">
        <f t="shared" si="1"/>
        <v>9</v>
      </c>
      <c r="K57" s="42" t="s">
        <v>8</v>
      </c>
      <c r="L57" s="26"/>
      <c r="M57" s="29" t="s">
        <v>8</v>
      </c>
      <c r="N57" s="26"/>
      <c r="O57" s="27" t="s">
        <v>8</v>
      </c>
      <c r="P57" s="26"/>
      <c r="Q57" s="82" t="s">
        <v>203</v>
      </c>
      <c r="R57" s="23"/>
      <c r="S57" s="84" t="s">
        <v>215</v>
      </c>
    </row>
    <row r="58" spans="1:19" x14ac:dyDescent="0.35">
      <c r="A58" s="49">
        <v>64</v>
      </c>
      <c r="B58" s="41" t="s">
        <v>150</v>
      </c>
      <c r="C58" s="77" t="s">
        <v>183</v>
      </c>
      <c r="D58" s="59" t="s">
        <v>78</v>
      </c>
      <c r="E58" s="53" t="s">
        <v>80</v>
      </c>
      <c r="F58" s="54" t="s">
        <v>78</v>
      </c>
      <c r="G58" s="54" t="s">
        <v>80</v>
      </c>
      <c r="H58" s="54" t="s">
        <v>78</v>
      </c>
      <c r="I58" s="55" t="s">
        <v>78</v>
      </c>
      <c r="J58" s="44">
        <f t="shared" si="1"/>
        <v>9</v>
      </c>
      <c r="K58" s="42" t="s">
        <v>8</v>
      </c>
      <c r="L58" s="26"/>
      <c r="M58" s="29" t="s">
        <v>8</v>
      </c>
      <c r="N58" s="26"/>
      <c r="O58" s="27" t="s">
        <v>8</v>
      </c>
      <c r="P58" s="26"/>
      <c r="Q58" s="82" t="s">
        <v>203</v>
      </c>
      <c r="R58" s="23"/>
      <c r="S58" s="84" t="s">
        <v>215</v>
      </c>
    </row>
    <row r="59" spans="1:19" ht="13.5" thickBot="1" x14ac:dyDescent="0.4">
      <c r="A59" s="49">
        <v>63</v>
      </c>
      <c r="B59" s="41" t="s">
        <v>149</v>
      </c>
      <c r="C59" s="77" t="s">
        <v>183</v>
      </c>
      <c r="D59" s="59" t="s">
        <v>78</v>
      </c>
      <c r="E59" s="53" t="s">
        <v>80</v>
      </c>
      <c r="F59" s="54" t="s">
        <v>78</v>
      </c>
      <c r="G59" s="54" t="s">
        <v>80</v>
      </c>
      <c r="H59" s="54" t="s">
        <v>78</v>
      </c>
      <c r="I59" s="55" t="s">
        <v>78</v>
      </c>
      <c r="J59" s="44">
        <f t="shared" si="1"/>
        <v>9</v>
      </c>
      <c r="K59" s="42" t="s">
        <v>8</v>
      </c>
      <c r="L59" s="26"/>
      <c r="M59" s="29" t="s">
        <v>8</v>
      </c>
      <c r="N59" s="26"/>
      <c r="O59" s="27" t="s">
        <v>8</v>
      </c>
      <c r="P59" s="26"/>
      <c r="Q59" s="82" t="s">
        <v>203</v>
      </c>
      <c r="R59" s="23"/>
      <c r="S59" s="84" t="s">
        <v>215</v>
      </c>
    </row>
    <row r="60" spans="1:19" x14ac:dyDescent="0.35">
      <c r="A60" s="49">
        <v>62</v>
      </c>
      <c r="B60" s="41" t="s">
        <v>148</v>
      </c>
      <c r="C60" s="77" t="s">
        <v>183</v>
      </c>
      <c r="D60" s="86" t="s">
        <v>78</v>
      </c>
      <c r="E60" s="87" t="s">
        <v>80</v>
      </c>
      <c r="F60" s="88" t="s">
        <v>78</v>
      </c>
      <c r="G60" s="88" t="s">
        <v>80</v>
      </c>
      <c r="H60" s="88" t="s">
        <v>78</v>
      </c>
      <c r="I60" s="89" t="s">
        <v>78</v>
      </c>
      <c r="J60" s="43">
        <f t="shared" si="1"/>
        <v>9</v>
      </c>
      <c r="K60" s="45" t="s">
        <v>8</v>
      </c>
      <c r="L60" s="46"/>
      <c r="M60" s="47" t="s">
        <v>8</v>
      </c>
      <c r="N60" s="46"/>
      <c r="O60" s="48" t="s">
        <v>8</v>
      </c>
      <c r="P60" s="46"/>
      <c r="Q60" s="81" t="s">
        <v>203</v>
      </c>
      <c r="R60" s="23"/>
      <c r="S60" s="84" t="s">
        <v>215</v>
      </c>
    </row>
    <row r="61" spans="1:19" ht="25.5" x14ac:dyDescent="0.35">
      <c r="A61" s="49">
        <v>52</v>
      </c>
      <c r="B61" s="41" t="s">
        <v>144</v>
      </c>
      <c r="C61" s="77" t="s">
        <v>183</v>
      </c>
      <c r="D61" s="59" t="s">
        <v>78</v>
      </c>
      <c r="E61" s="53" t="s">
        <v>78</v>
      </c>
      <c r="F61" s="54" t="s">
        <v>80</v>
      </c>
      <c r="G61" s="54" t="s">
        <v>78</v>
      </c>
      <c r="H61" s="54" t="s">
        <v>78</v>
      </c>
      <c r="I61" s="55" t="s">
        <v>80</v>
      </c>
      <c r="J61" s="44">
        <f t="shared" si="1"/>
        <v>9</v>
      </c>
      <c r="K61" s="42" t="s">
        <v>8</v>
      </c>
      <c r="L61" s="26"/>
      <c r="M61" s="29" t="s">
        <v>8</v>
      </c>
      <c r="N61" s="26"/>
      <c r="O61" s="27" t="s">
        <v>8</v>
      </c>
      <c r="P61" s="26"/>
      <c r="Q61" s="82" t="s">
        <v>191</v>
      </c>
      <c r="R61" s="23"/>
      <c r="S61" s="50"/>
    </row>
    <row r="62" spans="1:19" ht="25.5" x14ac:dyDescent="0.35">
      <c r="A62" s="49">
        <v>38</v>
      </c>
      <c r="B62" s="41" t="s">
        <v>205</v>
      </c>
      <c r="C62" s="77" t="s">
        <v>183</v>
      </c>
      <c r="D62" s="60" t="s">
        <v>78</v>
      </c>
      <c r="E62" s="56" t="s">
        <v>78</v>
      </c>
      <c r="F62" s="57" t="s">
        <v>79</v>
      </c>
      <c r="G62" s="57" t="s">
        <v>78</v>
      </c>
      <c r="H62" s="57" t="s">
        <v>78</v>
      </c>
      <c r="I62" s="58" t="s">
        <v>78</v>
      </c>
      <c r="J62" s="44">
        <f t="shared" si="1"/>
        <v>9</v>
      </c>
      <c r="K62" s="42" t="s">
        <v>8</v>
      </c>
      <c r="L62" s="26"/>
      <c r="M62" s="29" t="s">
        <v>8</v>
      </c>
      <c r="N62" s="26"/>
      <c r="O62" s="27" t="s">
        <v>8</v>
      </c>
      <c r="P62" s="26"/>
      <c r="Q62" s="82" t="s">
        <v>198</v>
      </c>
      <c r="R62" s="23"/>
      <c r="S62" s="50"/>
    </row>
    <row r="63" spans="1:19" ht="38.25" x14ac:dyDescent="0.35">
      <c r="A63" s="49">
        <v>37</v>
      </c>
      <c r="B63" s="41" t="s">
        <v>138</v>
      </c>
      <c r="C63" s="77" t="s">
        <v>183</v>
      </c>
      <c r="D63" s="60" t="s">
        <v>78</v>
      </c>
      <c r="E63" s="56" t="s">
        <v>78</v>
      </c>
      <c r="F63" s="57" t="s">
        <v>79</v>
      </c>
      <c r="G63" s="57" t="s">
        <v>78</v>
      </c>
      <c r="H63" s="57" t="s">
        <v>78</v>
      </c>
      <c r="I63" s="58" t="s">
        <v>78</v>
      </c>
      <c r="J63" s="44">
        <f t="shared" si="1"/>
        <v>9</v>
      </c>
      <c r="K63" s="42" t="s">
        <v>8</v>
      </c>
      <c r="L63" s="26"/>
      <c r="M63" s="29" t="s">
        <v>8</v>
      </c>
      <c r="N63" s="26"/>
      <c r="O63" s="27" t="s">
        <v>8</v>
      </c>
      <c r="P63" s="26"/>
      <c r="Q63" s="82" t="s">
        <v>198</v>
      </c>
      <c r="R63" s="23"/>
      <c r="S63" s="50"/>
    </row>
    <row r="64" spans="1:19" x14ac:dyDescent="0.35">
      <c r="A64" s="49">
        <v>36</v>
      </c>
      <c r="B64" s="41" t="s">
        <v>127</v>
      </c>
      <c r="C64" s="77" t="s">
        <v>183</v>
      </c>
      <c r="D64" s="60" t="s">
        <v>78</v>
      </c>
      <c r="E64" s="56" t="s">
        <v>78</v>
      </c>
      <c r="F64" s="57" t="s">
        <v>79</v>
      </c>
      <c r="G64" s="57" t="s">
        <v>78</v>
      </c>
      <c r="H64" s="57" t="s">
        <v>78</v>
      </c>
      <c r="I64" s="58" t="s">
        <v>78</v>
      </c>
      <c r="J64" s="44">
        <f t="shared" si="1"/>
        <v>9</v>
      </c>
      <c r="K64" s="42" t="s">
        <v>8</v>
      </c>
      <c r="L64" s="26"/>
      <c r="M64" s="29" t="s">
        <v>8</v>
      </c>
      <c r="N64" s="26"/>
      <c r="O64" s="27" t="s">
        <v>8</v>
      </c>
      <c r="P64" s="26"/>
      <c r="Q64" s="82" t="s">
        <v>203</v>
      </c>
      <c r="R64" s="23"/>
      <c r="S64" s="50"/>
    </row>
    <row r="65" spans="1:19" ht="25.5" x14ac:dyDescent="0.35">
      <c r="A65" s="49">
        <v>35</v>
      </c>
      <c r="B65" s="41" t="s">
        <v>126</v>
      </c>
      <c r="C65" s="77" t="s">
        <v>183</v>
      </c>
      <c r="D65" s="60" t="s">
        <v>78</v>
      </c>
      <c r="E65" s="56" t="s">
        <v>78</v>
      </c>
      <c r="F65" s="57" t="s">
        <v>79</v>
      </c>
      <c r="G65" s="57" t="s">
        <v>78</v>
      </c>
      <c r="H65" s="57" t="s">
        <v>78</v>
      </c>
      <c r="I65" s="58" t="s">
        <v>78</v>
      </c>
      <c r="J65" s="44">
        <f t="shared" si="1"/>
        <v>9</v>
      </c>
      <c r="K65" s="42" t="s">
        <v>8</v>
      </c>
      <c r="L65" s="26"/>
      <c r="M65" s="29" t="s">
        <v>8</v>
      </c>
      <c r="N65" s="26"/>
      <c r="O65" s="27" t="s">
        <v>8</v>
      </c>
      <c r="P65" s="26"/>
      <c r="Q65" s="82" t="s">
        <v>203</v>
      </c>
      <c r="R65" s="23"/>
      <c r="S65" s="50"/>
    </row>
    <row r="66" spans="1:19" ht="25.5" x14ac:dyDescent="0.35">
      <c r="A66" s="49">
        <v>33</v>
      </c>
      <c r="B66" s="41" t="s">
        <v>124</v>
      </c>
      <c r="C66" s="77" t="s">
        <v>183</v>
      </c>
      <c r="D66" s="60" t="s">
        <v>78</v>
      </c>
      <c r="E66" s="56" t="s">
        <v>78</v>
      </c>
      <c r="F66" s="57" t="s">
        <v>79</v>
      </c>
      <c r="G66" s="57" t="s">
        <v>78</v>
      </c>
      <c r="H66" s="57" t="s">
        <v>78</v>
      </c>
      <c r="I66" s="58" t="s">
        <v>78</v>
      </c>
      <c r="J66" s="44">
        <f t="shared" si="1"/>
        <v>9</v>
      </c>
      <c r="K66" s="42" t="s">
        <v>8</v>
      </c>
      <c r="L66" s="26"/>
      <c r="M66" s="29" t="s">
        <v>8</v>
      </c>
      <c r="N66" s="26"/>
      <c r="O66" s="27" t="s">
        <v>8</v>
      </c>
      <c r="P66" s="26"/>
      <c r="Q66" s="82" t="s">
        <v>203</v>
      </c>
      <c r="R66" s="23"/>
      <c r="S66" s="50"/>
    </row>
    <row r="67" spans="1:19" ht="25.5" x14ac:dyDescent="0.35">
      <c r="A67" s="49">
        <v>32</v>
      </c>
      <c r="B67" s="41" t="s">
        <v>131</v>
      </c>
      <c r="C67" s="77" t="s">
        <v>183</v>
      </c>
      <c r="D67" s="60" t="s">
        <v>78</v>
      </c>
      <c r="E67" s="56" t="s">
        <v>78</v>
      </c>
      <c r="F67" s="57" t="s">
        <v>79</v>
      </c>
      <c r="G67" s="57" t="s">
        <v>78</v>
      </c>
      <c r="H67" s="57" t="s">
        <v>78</v>
      </c>
      <c r="I67" s="58" t="s">
        <v>78</v>
      </c>
      <c r="J67" s="44">
        <f t="shared" si="1"/>
        <v>9</v>
      </c>
      <c r="K67" s="42" t="s">
        <v>8</v>
      </c>
      <c r="L67" s="26"/>
      <c r="M67" s="29" t="s">
        <v>8</v>
      </c>
      <c r="N67" s="26"/>
      <c r="O67" s="27" t="s">
        <v>8</v>
      </c>
      <c r="P67" s="26"/>
      <c r="Q67" s="82" t="s">
        <v>203</v>
      </c>
      <c r="R67" s="23"/>
      <c r="S67" s="50"/>
    </row>
    <row r="68" spans="1:19" ht="38.25" x14ac:dyDescent="0.35">
      <c r="A68" s="49">
        <v>31</v>
      </c>
      <c r="B68" s="41" t="s">
        <v>130</v>
      </c>
      <c r="C68" s="77" t="s">
        <v>183</v>
      </c>
      <c r="D68" s="60" t="s">
        <v>78</v>
      </c>
      <c r="E68" s="56" t="s">
        <v>78</v>
      </c>
      <c r="F68" s="57" t="s">
        <v>79</v>
      </c>
      <c r="G68" s="57" t="s">
        <v>78</v>
      </c>
      <c r="H68" s="57" t="s">
        <v>78</v>
      </c>
      <c r="I68" s="58" t="s">
        <v>78</v>
      </c>
      <c r="J68" s="44">
        <f t="shared" si="1"/>
        <v>9</v>
      </c>
      <c r="K68" s="42" t="s">
        <v>8</v>
      </c>
      <c r="L68" s="26"/>
      <c r="M68" s="29" t="s">
        <v>8</v>
      </c>
      <c r="N68" s="26"/>
      <c r="O68" s="27" t="s">
        <v>8</v>
      </c>
      <c r="P68" s="26"/>
      <c r="Q68" s="82" t="s">
        <v>203</v>
      </c>
      <c r="R68" s="23"/>
      <c r="S68" s="50"/>
    </row>
    <row r="69" spans="1:19" ht="25.5" x14ac:dyDescent="0.35">
      <c r="A69" s="49">
        <v>30</v>
      </c>
      <c r="B69" s="41" t="s">
        <v>129</v>
      </c>
      <c r="C69" s="77" t="s">
        <v>183</v>
      </c>
      <c r="D69" s="60" t="s">
        <v>78</v>
      </c>
      <c r="E69" s="56" t="s">
        <v>78</v>
      </c>
      <c r="F69" s="57" t="s">
        <v>79</v>
      </c>
      <c r="G69" s="57" t="s">
        <v>78</v>
      </c>
      <c r="H69" s="57" t="s">
        <v>78</v>
      </c>
      <c r="I69" s="58" t="s">
        <v>78</v>
      </c>
      <c r="J69" s="44">
        <f t="shared" si="1"/>
        <v>9</v>
      </c>
      <c r="K69" s="42" t="s">
        <v>8</v>
      </c>
      <c r="L69" s="26"/>
      <c r="M69" s="29" t="s">
        <v>8</v>
      </c>
      <c r="N69" s="26"/>
      <c r="O69" s="27" t="s">
        <v>8</v>
      </c>
      <c r="P69" s="26"/>
      <c r="Q69" s="82" t="s">
        <v>203</v>
      </c>
      <c r="R69" s="23"/>
      <c r="S69" s="50"/>
    </row>
    <row r="70" spans="1:19" ht="38.25" x14ac:dyDescent="0.35">
      <c r="A70" s="49">
        <v>29</v>
      </c>
      <c r="B70" s="41" t="s">
        <v>128</v>
      </c>
      <c r="C70" s="77" t="s">
        <v>183</v>
      </c>
      <c r="D70" s="60" t="s">
        <v>78</v>
      </c>
      <c r="E70" s="56" t="s">
        <v>78</v>
      </c>
      <c r="F70" s="57" t="s">
        <v>79</v>
      </c>
      <c r="G70" s="57" t="s">
        <v>78</v>
      </c>
      <c r="H70" s="57" t="s">
        <v>78</v>
      </c>
      <c r="I70" s="58" t="s">
        <v>78</v>
      </c>
      <c r="J70" s="44">
        <f t="shared" si="1"/>
        <v>9</v>
      </c>
      <c r="K70" s="42" t="s">
        <v>8</v>
      </c>
      <c r="L70" s="26"/>
      <c r="M70" s="29" t="s">
        <v>8</v>
      </c>
      <c r="N70" s="26"/>
      <c r="O70" s="27" t="s">
        <v>8</v>
      </c>
      <c r="P70" s="26"/>
      <c r="Q70" s="82" t="s">
        <v>203</v>
      </c>
      <c r="R70" s="23"/>
      <c r="S70" s="50"/>
    </row>
    <row r="71" spans="1:19" ht="25.5" x14ac:dyDescent="0.35">
      <c r="A71" s="49">
        <v>28</v>
      </c>
      <c r="B71" s="41" t="s">
        <v>123</v>
      </c>
      <c r="C71" s="77" t="s">
        <v>183</v>
      </c>
      <c r="D71" s="60" t="s">
        <v>78</v>
      </c>
      <c r="E71" s="56" t="s">
        <v>78</v>
      </c>
      <c r="F71" s="57" t="s">
        <v>79</v>
      </c>
      <c r="G71" s="57" t="s">
        <v>78</v>
      </c>
      <c r="H71" s="57" t="s">
        <v>78</v>
      </c>
      <c r="I71" s="58" t="s">
        <v>78</v>
      </c>
      <c r="J71" s="44">
        <f t="shared" si="1"/>
        <v>9</v>
      </c>
      <c r="K71" s="42" t="s">
        <v>8</v>
      </c>
      <c r="L71" s="26"/>
      <c r="M71" s="29" t="s">
        <v>8</v>
      </c>
      <c r="N71" s="26"/>
      <c r="O71" s="27" t="s">
        <v>8</v>
      </c>
      <c r="P71" s="26"/>
      <c r="Q71" s="82" t="s">
        <v>203</v>
      </c>
      <c r="R71" s="23"/>
      <c r="S71" s="50"/>
    </row>
    <row r="72" spans="1:19" x14ac:dyDescent="0.35">
      <c r="A72" s="49">
        <v>27</v>
      </c>
      <c r="B72" s="41" t="s">
        <v>122</v>
      </c>
      <c r="C72" s="77" t="s">
        <v>183</v>
      </c>
      <c r="D72" s="60" t="s">
        <v>78</v>
      </c>
      <c r="E72" s="56" t="s">
        <v>78</v>
      </c>
      <c r="F72" s="57" t="s">
        <v>79</v>
      </c>
      <c r="G72" s="57" t="s">
        <v>78</v>
      </c>
      <c r="H72" s="57" t="s">
        <v>78</v>
      </c>
      <c r="I72" s="58" t="s">
        <v>78</v>
      </c>
      <c r="J72" s="44">
        <f t="shared" ref="J72:J100" si="2">(COUNTIF(E72:I72,"h")*5+COUNTIF(E72:I72,"m")*3+COUNTIF(E72:I72,"l"))*IF(D72="h", 5, IF(D72="m", 3,1))</f>
        <v>9</v>
      </c>
      <c r="K72" s="42" t="s">
        <v>8</v>
      </c>
      <c r="L72" s="26"/>
      <c r="M72" s="29" t="s">
        <v>8</v>
      </c>
      <c r="N72" s="26"/>
      <c r="O72" s="27" t="s">
        <v>8</v>
      </c>
      <c r="P72" s="26"/>
      <c r="Q72" s="82" t="s">
        <v>203</v>
      </c>
      <c r="R72" s="23"/>
      <c r="S72" s="50"/>
    </row>
    <row r="73" spans="1:19" ht="25.5" x14ac:dyDescent="0.35">
      <c r="A73" s="49">
        <v>26</v>
      </c>
      <c r="B73" s="41" t="s">
        <v>121</v>
      </c>
      <c r="C73" s="77" t="s">
        <v>183</v>
      </c>
      <c r="D73" s="60" t="s">
        <v>78</v>
      </c>
      <c r="E73" s="56" t="s">
        <v>78</v>
      </c>
      <c r="F73" s="57" t="s">
        <v>79</v>
      </c>
      <c r="G73" s="57" t="s">
        <v>78</v>
      </c>
      <c r="H73" s="57" t="s">
        <v>78</v>
      </c>
      <c r="I73" s="58" t="s">
        <v>78</v>
      </c>
      <c r="J73" s="44">
        <f t="shared" si="2"/>
        <v>9</v>
      </c>
      <c r="K73" s="42" t="s">
        <v>8</v>
      </c>
      <c r="L73" s="26"/>
      <c r="M73" s="29" t="s">
        <v>8</v>
      </c>
      <c r="N73" s="26"/>
      <c r="O73" s="27" t="s">
        <v>8</v>
      </c>
      <c r="P73" s="26"/>
      <c r="Q73" s="82" t="s">
        <v>203</v>
      </c>
      <c r="R73" s="23"/>
      <c r="S73" s="50"/>
    </row>
    <row r="74" spans="1:19" ht="25.5" x14ac:dyDescent="0.35">
      <c r="A74" s="49">
        <v>25</v>
      </c>
      <c r="B74" s="41" t="s">
        <v>120</v>
      </c>
      <c r="C74" s="77" t="s">
        <v>183</v>
      </c>
      <c r="D74" s="60" t="s">
        <v>78</v>
      </c>
      <c r="E74" s="56" t="s">
        <v>78</v>
      </c>
      <c r="F74" s="57" t="s">
        <v>79</v>
      </c>
      <c r="G74" s="57" t="s">
        <v>78</v>
      </c>
      <c r="H74" s="57" t="s">
        <v>78</v>
      </c>
      <c r="I74" s="58" t="s">
        <v>78</v>
      </c>
      <c r="J74" s="44">
        <f t="shared" si="2"/>
        <v>9</v>
      </c>
      <c r="K74" s="42" t="s">
        <v>8</v>
      </c>
      <c r="L74" s="26"/>
      <c r="M74" s="29" t="s">
        <v>8</v>
      </c>
      <c r="N74" s="26"/>
      <c r="O74" s="27" t="s">
        <v>8</v>
      </c>
      <c r="P74" s="26"/>
      <c r="Q74" s="82" t="s">
        <v>203</v>
      </c>
      <c r="R74" s="23"/>
      <c r="S74" s="50"/>
    </row>
    <row r="75" spans="1:19" ht="25.5" x14ac:dyDescent="0.35">
      <c r="A75" s="49">
        <v>24</v>
      </c>
      <c r="B75" s="41" t="s">
        <v>119</v>
      </c>
      <c r="C75" s="77" t="s">
        <v>183</v>
      </c>
      <c r="D75" s="60" t="s">
        <v>78</v>
      </c>
      <c r="E75" s="56" t="s">
        <v>78</v>
      </c>
      <c r="F75" s="57" t="s">
        <v>79</v>
      </c>
      <c r="G75" s="57" t="s">
        <v>78</v>
      </c>
      <c r="H75" s="57" t="s">
        <v>78</v>
      </c>
      <c r="I75" s="58" t="s">
        <v>78</v>
      </c>
      <c r="J75" s="44">
        <f t="shared" si="2"/>
        <v>9</v>
      </c>
      <c r="K75" s="42" t="s">
        <v>8</v>
      </c>
      <c r="L75" s="26"/>
      <c r="M75" s="29" t="s">
        <v>8</v>
      </c>
      <c r="N75" s="26"/>
      <c r="O75" s="27" t="s">
        <v>8</v>
      </c>
      <c r="P75" s="26"/>
      <c r="Q75" s="82" t="s">
        <v>203</v>
      </c>
      <c r="R75" s="23"/>
      <c r="S75" s="50"/>
    </row>
    <row r="76" spans="1:19" ht="25.5" x14ac:dyDescent="0.35">
      <c r="A76" s="49">
        <v>23</v>
      </c>
      <c r="B76" s="41" t="s">
        <v>118</v>
      </c>
      <c r="C76" s="77" t="s">
        <v>183</v>
      </c>
      <c r="D76" s="60" t="s">
        <v>78</v>
      </c>
      <c r="E76" s="56" t="s">
        <v>78</v>
      </c>
      <c r="F76" s="57" t="s">
        <v>79</v>
      </c>
      <c r="G76" s="57" t="s">
        <v>78</v>
      </c>
      <c r="H76" s="57" t="s">
        <v>78</v>
      </c>
      <c r="I76" s="58" t="s">
        <v>78</v>
      </c>
      <c r="J76" s="44">
        <f t="shared" si="2"/>
        <v>9</v>
      </c>
      <c r="K76" s="42" t="s">
        <v>8</v>
      </c>
      <c r="L76" s="26"/>
      <c r="M76" s="29" t="s">
        <v>8</v>
      </c>
      <c r="N76" s="26"/>
      <c r="O76" s="27" t="s">
        <v>8</v>
      </c>
      <c r="P76" s="26"/>
      <c r="Q76" s="82" t="s">
        <v>203</v>
      </c>
      <c r="R76" s="23"/>
      <c r="S76" s="84" t="s">
        <v>202</v>
      </c>
    </row>
    <row r="77" spans="1:19" ht="38.25" x14ac:dyDescent="0.35">
      <c r="A77" s="49">
        <v>22</v>
      </c>
      <c r="B77" s="41" t="s">
        <v>201</v>
      </c>
      <c r="C77" s="77" t="s">
        <v>183</v>
      </c>
      <c r="D77" s="60" t="s">
        <v>78</v>
      </c>
      <c r="E77" s="56" t="s">
        <v>78</v>
      </c>
      <c r="F77" s="57" t="s">
        <v>79</v>
      </c>
      <c r="G77" s="57" t="s">
        <v>78</v>
      </c>
      <c r="H77" s="57" t="s">
        <v>78</v>
      </c>
      <c r="I77" s="58" t="s">
        <v>78</v>
      </c>
      <c r="J77" s="44">
        <f t="shared" si="2"/>
        <v>9</v>
      </c>
      <c r="K77" s="42" t="s">
        <v>8</v>
      </c>
      <c r="L77" s="26"/>
      <c r="M77" s="29" t="s">
        <v>8</v>
      </c>
      <c r="N77" s="26"/>
      <c r="O77" s="27" t="s">
        <v>8</v>
      </c>
      <c r="P77" s="26"/>
      <c r="Q77" s="82" t="s">
        <v>198</v>
      </c>
      <c r="R77" s="23"/>
      <c r="S77" s="50"/>
    </row>
    <row r="78" spans="1:19" ht="38.25" x14ac:dyDescent="0.35">
      <c r="A78" s="49">
        <v>110</v>
      </c>
      <c r="B78" s="41" t="s">
        <v>220</v>
      </c>
      <c r="C78" s="77" t="s">
        <v>183</v>
      </c>
      <c r="D78" s="59" t="s">
        <v>78</v>
      </c>
      <c r="E78" s="53" t="s">
        <v>78</v>
      </c>
      <c r="F78" s="54" t="s">
        <v>80</v>
      </c>
      <c r="G78" s="54" t="s">
        <v>78</v>
      </c>
      <c r="H78" s="54" t="s">
        <v>78</v>
      </c>
      <c r="I78" s="55" t="s">
        <v>78</v>
      </c>
      <c r="J78" s="44">
        <f t="shared" si="2"/>
        <v>7</v>
      </c>
      <c r="K78" s="42"/>
      <c r="L78" s="26"/>
      <c r="M78" s="29"/>
      <c r="N78" s="26"/>
      <c r="O78" s="27"/>
      <c r="P78" s="26"/>
      <c r="Q78" s="82" t="s">
        <v>203</v>
      </c>
      <c r="R78" s="23"/>
      <c r="S78" s="84" t="s">
        <v>229</v>
      </c>
    </row>
    <row r="79" spans="1:19" ht="25.5" x14ac:dyDescent="0.35">
      <c r="A79" s="49">
        <v>60</v>
      </c>
      <c r="B79" s="41" t="s">
        <v>213</v>
      </c>
      <c r="C79" s="77" t="s">
        <v>183</v>
      </c>
      <c r="D79" s="59" t="s">
        <v>78</v>
      </c>
      <c r="E79" s="53" t="s">
        <v>78</v>
      </c>
      <c r="F79" s="54" t="s">
        <v>78</v>
      </c>
      <c r="G79" s="54" t="s">
        <v>80</v>
      </c>
      <c r="H79" s="54" t="s">
        <v>78</v>
      </c>
      <c r="I79" s="55" t="s">
        <v>78</v>
      </c>
      <c r="J79" s="44">
        <f t="shared" si="2"/>
        <v>7</v>
      </c>
      <c r="K79" s="42" t="s">
        <v>8</v>
      </c>
      <c r="L79" s="26"/>
      <c r="M79" s="29" t="s">
        <v>8</v>
      </c>
      <c r="N79" s="26"/>
      <c r="O79" s="27" t="s">
        <v>8</v>
      </c>
      <c r="P79" s="26"/>
      <c r="Q79" s="82" t="s">
        <v>208</v>
      </c>
      <c r="R79" s="23"/>
      <c r="S79" s="50"/>
    </row>
    <row r="80" spans="1:19" ht="25.5" x14ac:dyDescent="0.35">
      <c r="A80" s="49">
        <v>51</v>
      </c>
      <c r="B80" s="41" t="s">
        <v>137</v>
      </c>
      <c r="C80" s="77" t="s">
        <v>183</v>
      </c>
      <c r="D80" s="59" t="s">
        <v>78</v>
      </c>
      <c r="E80" s="53" t="s">
        <v>78</v>
      </c>
      <c r="F80" s="54" t="s">
        <v>78</v>
      </c>
      <c r="G80" s="54" t="s">
        <v>78</v>
      </c>
      <c r="H80" s="54" t="s">
        <v>80</v>
      </c>
      <c r="I80" s="55" t="s">
        <v>78</v>
      </c>
      <c r="J80" s="44">
        <f t="shared" si="2"/>
        <v>7</v>
      </c>
      <c r="K80" s="42" t="s">
        <v>8</v>
      </c>
      <c r="L80" s="26"/>
      <c r="M80" s="29" t="s">
        <v>8</v>
      </c>
      <c r="N80" s="26"/>
      <c r="O80" s="27" t="s">
        <v>8</v>
      </c>
      <c r="P80" s="26"/>
      <c r="Q80" s="82" t="s">
        <v>193</v>
      </c>
      <c r="R80" s="23"/>
      <c r="S80" s="50"/>
    </row>
    <row r="81" spans="1:19" ht="25.5" x14ac:dyDescent="0.35">
      <c r="A81" s="49">
        <v>50</v>
      </c>
      <c r="B81" s="41" t="s">
        <v>207</v>
      </c>
      <c r="C81" s="77" t="s">
        <v>183</v>
      </c>
      <c r="D81" s="59" t="s">
        <v>78</v>
      </c>
      <c r="E81" s="53" t="s">
        <v>78</v>
      </c>
      <c r="F81" s="54" t="s">
        <v>78</v>
      </c>
      <c r="G81" s="54" t="s">
        <v>78</v>
      </c>
      <c r="H81" s="54" t="s">
        <v>80</v>
      </c>
      <c r="I81" s="55" t="s">
        <v>78</v>
      </c>
      <c r="J81" s="44">
        <f t="shared" si="2"/>
        <v>7</v>
      </c>
      <c r="K81" s="42" t="s">
        <v>8</v>
      </c>
      <c r="L81" s="26"/>
      <c r="M81" s="29" t="s">
        <v>8</v>
      </c>
      <c r="N81" s="26"/>
      <c r="O81" s="27" t="s">
        <v>8</v>
      </c>
      <c r="P81" s="26"/>
      <c r="Q81" s="82" t="s">
        <v>193</v>
      </c>
      <c r="R81" s="23"/>
      <c r="S81" s="50"/>
    </row>
    <row r="82" spans="1:19" ht="25.5" x14ac:dyDescent="0.35">
      <c r="A82" s="49">
        <v>40</v>
      </c>
      <c r="B82" s="41" t="s">
        <v>133</v>
      </c>
      <c r="C82" s="77" t="s">
        <v>183</v>
      </c>
      <c r="D82" s="59" t="s">
        <v>78</v>
      </c>
      <c r="E82" s="53" t="s">
        <v>78</v>
      </c>
      <c r="F82" s="54" t="s">
        <v>80</v>
      </c>
      <c r="G82" s="54" t="s">
        <v>78</v>
      </c>
      <c r="H82" s="54" t="s">
        <v>78</v>
      </c>
      <c r="I82" s="55" t="s">
        <v>78</v>
      </c>
      <c r="J82" s="44">
        <f t="shared" si="2"/>
        <v>7</v>
      </c>
      <c r="K82" s="42" t="s">
        <v>8</v>
      </c>
      <c r="L82" s="26"/>
      <c r="M82" s="29" t="s">
        <v>8</v>
      </c>
      <c r="N82" s="26"/>
      <c r="O82" s="27" t="s">
        <v>8</v>
      </c>
      <c r="P82" s="26"/>
      <c r="Q82" s="82" t="s">
        <v>198</v>
      </c>
      <c r="R82" s="23"/>
      <c r="S82" s="50"/>
    </row>
    <row r="83" spans="1:19" ht="25.5" x14ac:dyDescent="0.35">
      <c r="A83" s="49">
        <v>18</v>
      </c>
      <c r="B83" s="41" t="s">
        <v>117</v>
      </c>
      <c r="C83" s="91" t="s">
        <v>232</v>
      </c>
      <c r="D83" s="60" t="s">
        <v>78</v>
      </c>
      <c r="E83" s="56" t="s">
        <v>78</v>
      </c>
      <c r="F83" s="57" t="s">
        <v>78</v>
      </c>
      <c r="G83" s="57" t="s">
        <v>78</v>
      </c>
      <c r="H83" s="57" t="s">
        <v>78</v>
      </c>
      <c r="I83" s="58" t="s">
        <v>78</v>
      </c>
      <c r="J83" s="44">
        <f t="shared" si="2"/>
        <v>5</v>
      </c>
      <c r="K83" s="42" t="s">
        <v>8</v>
      </c>
      <c r="L83" s="26"/>
      <c r="M83" s="29" t="s">
        <v>8</v>
      </c>
      <c r="N83" s="26"/>
      <c r="O83" s="27" t="s">
        <v>8</v>
      </c>
      <c r="P83" s="26"/>
      <c r="Q83" s="82" t="s">
        <v>231</v>
      </c>
      <c r="R83" s="23"/>
      <c r="S83" s="50"/>
    </row>
    <row r="84" spans="1:19" ht="38.25" x14ac:dyDescent="0.35">
      <c r="A84" s="49">
        <v>12</v>
      </c>
      <c r="B84" s="41" t="s">
        <v>197</v>
      </c>
      <c r="C84" s="91" t="s">
        <v>232</v>
      </c>
      <c r="D84" s="60" t="s">
        <v>78</v>
      </c>
      <c r="E84" s="56" t="s">
        <v>78</v>
      </c>
      <c r="F84" s="57" t="s">
        <v>78</v>
      </c>
      <c r="G84" s="57" t="s">
        <v>78</v>
      </c>
      <c r="H84" s="57" t="s">
        <v>78</v>
      </c>
      <c r="I84" s="58" t="s">
        <v>78</v>
      </c>
      <c r="J84" s="44">
        <f t="shared" si="2"/>
        <v>5</v>
      </c>
      <c r="K84" s="42" t="s">
        <v>8</v>
      </c>
      <c r="L84" s="26"/>
      <c r="M84" s="29" t="s">
        <v>8</v>
      </c>
      <c r="N84" s="26"/>
      <c r="O84" s="27" t="s">
        <v>8</v>
      </c>
      <c r="P84" s="26"/>
      <c r="Q84" s="82" t="s">
        <v>196</v>
      </c>
      <c r="R84" s="23"/>
      <c r="S84" s="50"/>
    </row>
    <row r="85" spans="1:19" ht="38.25" x14ac:dyDescent="0.35">
      <c r="A85" s="49">
        <v>91</v>
      </c>
      <c r="B85" s="41" t="s">
        <v>166</v>
      </c>
      <c r="C85" s="77" t="s">
        <v>183</v>
      </c>
      <c r="D85" s="59" t="s">
        <v>78</v>
      </c>
      <c r="E85" s="53" t="s">
        <v>78</v>
      </c>
      <c r="F85" s="54" t="s">
        <v>78</v>
      </c>
      <c r="G85" s="54" t="s">
        <v>78</v>
      </c>
      <c r="H85" s="54" t="s">
        <v>78</v>
      </c>
      <c r="I85" s="55" t="s">
        <v>78</v>
      </c>
      <c r="J85" s="44">
        <f t="shared" si="2"/>
        <v>5</v>
      </c>
      <c r="K85" s="42" t="s">
        <v>8</v>
      </c>
      <c r="L85" s="26"/>
      <c r="M85" s="29" t="s">
        <v>8</v>
      </c>
      <c r="N85" s="26"/>
      <c r="O85" s="27" t="s">
        <v>8</v>
      </c>
      <c r="P85" s="26"/>
      <c r="Q85" s="82" t="s">
        <v>231</v>
      </c>
      <c r="R85" s="23"/>
      <c r="S85" s="50"/>
    </row>
    <row r="86" spans="1:19" ht="38.25" x14ac:dyDescent="0.35">
      <c r="A86" s="49">
        <v>67</v>
      </c>
      <c r="B86" s="41" t="s">
        <v>154</v>
      </c>
      <c r="C86" s="77" t="s">
        <v>183</v>
      </c>
      <c r="D86" s="59" t="s">
        <v>78</v>
      </c>
      <c r="E86" s="53" t="s">
        <v>78</v>
      </c>
      <c r="F86" s="54" t="s">
        <v>78</v>
      </c>
      <c r="G86" s="54" t="s">
        <v>78</v>
      </c>
      <c r="H86" s="54" t="s">
        <v>78</v>
      </c>
      <c r="I86" s="58" t="s">
        <v>78</v>
      </c>
      <c r="J86" s="44">
        <f t="shared" si="2"/>
        <v>5</v>
      </c>
      <c r="K86" s="42" t="s">
        <v>8</v>
      </c>
      <c r="L86" s="26"/>
      <c r="M86" s="29" t="s">
        <v>8</v>
      </c>
      <c r="N86" s="26"/>
      <c r="O86" s="27" t="s">
        <v>8</v>
      </c>
      <c r="P86" s="26"/>
      <c r="Q86" s="82" t="s">
        <v>231</v>
      </c>
      <c r="R86" s="23"/>
      <c r="S86" s="84" t="s">
        <v>216</v>
      </c>
    </row>
    <row r="87" spans="1:19" ht="38.25" x14ac:dyDescent="0.35">
      <c r="A87" s="49">
        <v>66</v>
      </c>
      <c r="B87" s="41" t="s">
        <v>153</v>
      </c>
      <c r="C87" s="77" t="s">
        <v>183</v>
      </c>
      <c r="D87" s="59" t="s">
        <v>78</v>
      </c>
      <c r="E87" s="53" t="s">
        <v>78</v>
      </c>
      <c r="F87" s="54" t="s">
        <v>78</v>
      </c>
      <c r="G87" s="54" t="s">
        <v>78</v>
      </c>
      <c r="H87" s="54" t="s">
        <v>78</v>
      </c>
      <c r="I87" s="58" t="s">
        <v>78</v>
      </c>
      <c r="J87" s="44">
        <f t="shared" si="2"/>
        <v>5</v>
      </c>
      <c r="K87" s="42" t="s">
        <v>8</v>
      </c>
      <c r="L87" s="26"/>
      <c r="M87" s="29" t="s">
        <v>8</v>
      </c>
      <c r="N87" s="26"/>
      <c r="O87" s="27" t="s">
        <v>8</v>
      </c>
      <c r="P87" s="26"/>
      <c r="Q87" s="82" t="s">
        <v>231</v>
      </c>
      <c r="R87" s="23"/>
      <c r="S87" s="84" t="s">
        <v>216</v>
      </c>
    </row>
    <row r="88" spans="1:19" ht="25.5" x14ac:dyDescent="0.35">
      <c r="A88" s="49">
        <v>21</v>
      </c>
      <c r="B88" s="41" t="s">
        <v>116</v>
      </c>
      <c r="C88" s="77" t="s">
        <v>183</v>
      </c>
      <c r="D88" s="60" t="s">
        <v>78</v>
      </c>
      <c r="E88" s="56" t="s">
        <v>78</v>
      </c>
      <c r="F88" s="57" t="s">
        <v>78</v>
      </c>
      <c r="G88" s="57" t="s">
        <v>78</v>
      </c>
      <c r="H88" s="57" t="s">
        <v>78</v>
      </c>
      <c r="I88" s="58" t="s">
        <v>78</v>
      </c>
      <c r="J88" s="44">
        <f t="shared" si="2"/>
        <v>5</v>
      </c>
      <c r="K88" s="42" t="s">
        <v>8</v>
      </c>
      <c r="L88" s="26"/>
      <c r="M88" s="29" t="s">
        <v>8</v>
      </c>
      <c r="N88" s="26"/>
      <c r="O88" s="27" t="s">
        <v>8</v>
      </c>
      <c r="P88" s="26"/>
      <c r="Q88" s="82" t="s">
        <v>191</v>
      </c>
      <c r="R88" s="23"/>
      <c r="S88" s="50"/>
    </row>
    <row r="89" spans="1:19" ht="25.5" x14ac:dyDescent="0.35">
      <c r="A89" s="49">
        <v>106</v>
      </c>
      <c r="B89" s="41" t="s">
        <v>188</v>
      </c>
      <c r="C89" s="77" t="s">
        <v>183</v>
      </c>
      <c r="D89" s="59"/>
      <c r="E89" s="53"/>
      <c r="F89" s="54"/>
      <c r="G89" s="54"/>
      <c r="H89" s="54"/>
      <c r="I89" s="55"/>
      <c r="J89" s="44">
        <f t="shared" si="2"/>
        <v>0</v>
      </c>
      <c r="K89" s="42" t="s">
        <v>8</v>
      </c>
      <c r="L89" s="26"/>
      <c r="M89" s="29" t="s">
        <v>8</v>
      </c>
      <c r="N89" s="26"/>
      <c r="O89" s="27" t="s">
        <v>8</v>
      </c>
      <c r="P89" s="26"/>
      <c r="Q89" s="82" t="s">
        <v>226</v>
      </c>
      <c r="R89" s="23"/>
      <c r="S89" s="84" t="s">
        <v>225</v>
      </c>
    </row>
    <row r="90" spans="1:19" ht="25.5" x14ac:dyDescent="0.35">
      <c r="A90" s="49">
        <v>93</v>
      </c>
      <c r="B90" s="41" t="s">
        <v>167</v>
      </c>
      <c r="C90" s="77" t="s">
        <v>183</v>
      </c>
      <c r="D90" s="59"/>
      <c r="E90" s="53"/>
      <c r="F90" s="54"/>
      <c r="G90" s="54"/>
      <c r="H90" s="54"/>
      <c r="I90" s="55"/>
      <c r="J90" s="44">
        <f t="shared" si="2"/>
        <v>0</v>
      </c>
      <c r="K90" s="42" t="s">
        <v>8</v>
      </c>
      <c r="L90" s="26"/>
      <c r="M90" s="29" t="s">
        <v>8</v>
      </c>
      <c r="N90" s="26"/>
      <c r="O90" s="27" t="s">
        <v>8</v>
      </c>
      <c r="P90" s="26"/>
      <c r="Q90" s="82" t="s">
        <v>190</v>
      </c>
      <c r="R90" s="23"/>
      <c r="S90" s="84" t="s">
        <v>225</v>
      </c>
    </row>
    <row r="91" spans="1:19" x14ac:dyDescent="0.35">
      <c r="A91" s="49">
        <v>88</v>
      </c>
      <c r="B91" s="41" t="s">
        <v>165</v>
      </c>
      <c r="C91" s="77" t="s">
        <v>183</v>
      </c>
      <c r="D91" s="59"/>
      <c r="E91" s="53"/>
      <c r="F91" s="54"/>
      <c r="G91" s="54"/>
      <c r="H91" s="54"/>
      <c r="I91" s="55"/>
      <c r="J91" s="44">
        <f t="shared" si="2"/>
        <v>0</v>
      </c>
      <c r="K91" s="42" t="s">
        <v>8</v>
      </c>
      <c r="L91" s="26"/>
      <c r="M91" s="29" t="s">
        <v>8</v>
      </c>
      <c r="N91" s="26"/>
      <c r="O91" s="27" t="s">
        <v>8</v>
      </c>
      <c r="P91" s="26"/>
      <c r="Q91" s="82" t="s">
        <v>190</v>
      </c>
      <c r="R91" s="23"/>
      <c r="S91" s="84" t="s">
        <v>224</v>
      </c>
    </row>
    <row r="92" spans="1:19" x14ac:dyDescent="0.35">
      <c r="A92" s="49">
        <v>120</v>
      </c>
      <c r="B92" s="28"/>
      <c r="C92" s="77"/>
      <c r="D92" s="59"/>
      <c r="E92" s="53"/>
      <c r="F92" s="54"/>
      <c r="G92" s="54"/>
      <c r="H92" s="54"/>
      <c r="I92" s="55"/>
      <c r="J92" s="44">
        <f t="shared" si="2"/>
        <v>0</v>
      </c>
      <c r="K92" s="42" t="s">
        <v>8</v>
      </c>
      <c r="L92" s="26"/>
      <c r="M92" s="29" t="s">
        <v>8</v>
      </c>
      <c r="N92" s="26"/>
      <c r="O92" s="27" t="s">
        <v>8</v>
      </c>
      <c r="P92" s="26"/>
      <c r="Q92" s="83"/>
      <c r="R92" s="23"/>
      <c r="S92" s="50"/>
    </row>
    <row r="93" spans="1:19" x14ac:dyDescent="0.35">
      <c r="A93" s="49">
        <v>119</v>
      </c>
      <c r="B93" s="28"/>
      <c r="C93" s="77"/>
      <c r="D93" s="59"/>
      <c r="E93" s="53"/>
      <c r="F93" s="54"/>
      <c r="G93" s="54"/>
      <c r="H93" s="54"/>
      <c r="I93" s="55"/>
      <c r="J93" s="44">
        <f t="shared" si="2"/>
        <v>0</v>
      </c>
      <c r="K93" s="42" t="s">
        <v>8</v>
      </c>
      <c r="L93" s="26"/>
      <c r="M93" s="29" t="s">
        <v>8</v>
      </c>
      <c r="N93" s="26"/>
      <c r="O93" s="27" t="s">
        <v>8</v>
      </c>
      <c r="P93" s="26"/>
      <c r="Q93" s="83"/>
      <c r="R93" s="23"/>
      <c r="S93" s="50"/>
    </row>
    <row r="94" spans="1:19" x14ac:dyDescent="0.35">
      <c r="A94" s="49">
        <v>118</v>
      </c>
      <c r="B94" s="28"/>
      <c r="C94" s="77"/>
      <c r="D94" s="59"/>
      <c r="E94" s="53"/>
      <c r="F94" s="54"/>
      <c r="G94" s="54"/>
      <c r="H94" s="54"/>
      <c r="I94" s="55"/>
      <c r="J94" s="44">
        <f t="shared" si="2"/>
        <v>0</v>
      </c>
      <c r="K94" s="42" t="s">
        <v>8</v>
      </c>
      <c r="L94" s="26"/>
      <c r="M94" s="29" t="s">
        <v>8</v>
      </c>
      <c r="N94" s="26"/>
      <c r="O94" s="27" t="s">
        <v>8</v>
      </c>
      <c r="P94" s="26"/>
      <c r="Q94" s="83"/>
      <c r="R94" s="23"/>
      <c r="S94" s="50"/>
    </row>
    <row r="95" spans="1:19" x14ac:dyDescent="0.35">
      <c r="A95" s="49">
        <v>117</v>
      </c>
      <c r="B95" s="28"/>
      <c r="C95" s="77"/>
      <c r="D95" s="59"/>
      <c r="E95" s="53"/>
      <c r="F95" s="54"/>
      <c r="G95" s="54"/>
      <c r="H95" s="54"/>
      <c r="I95" s="55"/>
      <c r="J95" s="44">
        <f t="shared" si="2"/>
        <v>0</v>
      </c>
      <c r="K95" s="42" t="s">
        <v>8</v>
      </c>
      <c r="L95" s="26"/>
      <c r="M95" s="29" t="s">
        <v>8</v>
      </c>
      <c r="N95" s="26"/>
      <c r="O95" s="27" t="s">
        <v>8</v>
      </c>
      <c r="P95" s="26"/>
      <c r="Q95" s="83"/>
      <c r="R95" s="23"/>
      <c r="S95" s="50"/>
    </row>
    <row r="96" spans="1:19" x14ac:dyDescent="0.35">
      <c r="A96" s="49">
        <v>116</v>
      </c>
      <c r="B96" s="28"/>
      <c r="C96" s="77"/>
      <c r="D96" s="59"/>
      <c r="E96" s="53"/>
      <c r="F96" s="54"/>
      <c r="G96" s="54"/>
      <c r="H96" s="54"/>
      <c r="I96" s="55"/>
      <c r="J96" s="44">
        <f t="shared" si="2"/>
        <v>0</v>
      </c>
      <c r="K96" s="42" t="s">
        <v>8</v>
      </c>
      <c r="L96" s="26"/>
      <c r="M96" s="29" t="s">
        <v>8</v>
      </c>
      <c r="N96" s="26"/>
      <c r="O96" s="27" t="s">
        <v>8</v>
      </c>
      <c r="P96" s="26"/>
      <c r="Q96" s="83"/>
      <c r="R96" s="23"/>
      <c r="S96" s="50"/>
    </row>
    <row r="97" spans="1:21" x14ac:dyDescent="0.35">
      <c r="A97" s="49">
        <v>115</v>
      </c>
      <c r="B97" s="28"/>
      <c r="C97" s="77"/>
      <c r="D97" s="59"/>
      <c r="E97" s="53"/>
      <c r="F97" s="54"/>
      <c r="G97" s="54"/>
      <c r="H97" s="54"/>
      <c r="I97" s="55"/>
      <c r="J97" s="44">
        <f t="shared" si="2"/>
        <v>0</v>
      </c>
      <c r="K97" s="42" t="s">
        <v>8</v>
      </c>
      <c r="L97" s="26"/>
      <c r="M97" s="29" t="s">
        <v>8</v>
      </c>
      <c r="N97" s="26"/>
      <c r="O97" s="27" t="s">
        <v>8</v>
      </c>
      <c r="P97" s="26"/>
      <c r="Q97" s="83"/>
      <c r="R97" s="23"/>
      <c r="S97" s="50"/>
    </row>
    <row r="98" spans="1:21" x14ac:dyDescent="0.35">
      <c r="A98" s="49">
        <v>114</v>
      </c>
      <c r="B98" s="28"/>
      <c r="C98" s="77"/>
      <c r="D98" s="59"/>
      <c r="E98" s="53"/>
      <c r="F98" s="54"/>
      <c r="G98" s="54"/>
      <c r="H98" s="54"/>
      <c r="I98" s="55"/>
      <c r="J98" s="44">
        <f t="shared" si="2"/>
        <v>0</v>
      </c>
      <c r="K98" s="42" t="s">
        <v>8</v>
      </c>
      <c r="L98" s="26"/>
      <c r="M98" s="29" t="s">
        <v>8</v>
      </c>
      <c r="N98" s="26"/>
      <c r="O98" s="27" t="s">
        <v>8</v>
      </c>
      <c r="P98" s="26"/>
      <c r="Q98" s="83"/>
      <c r="R98" s="23"/>
      <c r="S98" s="50"/>
    </row>
    <row r="99" spans="1:21" x14ac:dyDescent="0.35">
      <c r="A99" s="49">
        <v>113</v>
      </c>
      <c r="B99" s="28"/>
      <c r="C99" s="77"/>
      <c r="D99" s="59"/>
      <c r="E99" s="53"/>
      <c r="F99" s="54"/>
      <c r="G99" s="54"/>
      <c r="H99" s="54"/>
      <c r="I99" s="55"/>
      <c r="J99" s="44">
        <f t="shared" si="2"/>
        <v>0</v>
      </c>
      <c r="K99" s="42" t="s">
        <v>8</v>
      </c>
      <c r="L99" s="26"/>
      <c r="M99" s="29" t="s">
        <v>8</v>
      </c>
      <c r="N99" s="26"/>
      <c r="O99" s="27" t="s">
        <v>8</v>
      </c>
      <c r="P99" s="26"/>
      <c r="Q99" s="83"/>
      <c r="R99" s="23"/>
      <c r="S99" s="50"/>
    </row>
    <row r="100" spans="1:21" x14ac:dyDescent="0.35">
      <c r="A100" s="49">
        <v>112</v>
      </c>
      <c r="B100" s="28"/>
      <c r="C100" s="77"/>
      <c r="D100" s="59"/>
      <c r="E100" s="53"/>
      <c r="F100" s="54"/>
      <c r="G100" s="54"/>
      <c r="H100" s="54"/>
      <c r="I100" s="55"/>
      <c r="J100" s="44">
        <f t="shared" si="2"/>
        <v>0</v>
      </c>
      <c r="K100" s="42" t="s">
        <v>8</v>
      </c>
      <c r="L100" s="26"/>
      <c r="M100" s="29" t="s">
        <v>8</v>
      </c>
      <c r="N100" s="26"/>
      <c r="O100" s="27" t="s">
        <v>8</v>
      </c>
      <c r="P100" s="26"/>
      <c r="Q100" s="83"/>
      <c r="R100" s="23"/>
      <c r="S100" s="50"/>
    </row>
    <row r="102" spans="1:21" customFormat="1" x14ac:dyDescent="0.35">
      <c r="A102" s="25"/>
      <c r="B102" s="6"/>
      <c r="C102" s="75"/>
      <c r="D102" s="7"/>
      <c r="E102" s="7"/>
      <c r="F102" s="7"/>
      <c r="G102" s="7"/>
      <c r="H102" s="7"/>
      <c r="I102" s="7"/>
      <c r="J102" s="7"/>
      <c r="K102" s="321" t="s">
        <v>102</v>
      </c>
      <c r="L102" s="321"/>
      <c r="N102" s="8"/>
      <c r="O102" s="4"/>
      <c r="P102" s="8"/>
      <c r="Q102" s="5"/>
      <c r="R102" s="5"/>
      <c r="S102" s="6"/>
      <c r="T102" s="4"/>
      <c r="U102" s="4"/>
    </row>
    <row r="103" spans="1:21" customFormat="1" x14ac:dyDescent="0.35">
      <c r="A103" s="25"/>
      <c r="B103" s="6"/>
      <c r="C103" s="75"/>
      <c r="D103" s="7"/>
      <c r="E103" s="7"/>
      <c r="F103" s="7"/>
      <c r="G103" s="7"/>
      <c r="H103" s="7"/>
      <c r="I103" s="7"/>
      <c r="J103" s="7"/>
      <c r="K103" s="22" t="s">
        <v>8</v>
      </c>
      <c r="L103" s="51" t="s">
        <v>101</v>
      </c>
      <c r="N103" s="8"/>
      <c r="O103" s="4"/>
      <c r="P103" s="8"/>
      <c r="Q103" s="5"/>
      <c r="R103" s="5"/>
      <c r="S103" s="6"/>
      <c r="T103" s="4"/>
      <c r="U103" s="4"/>
    </row>
    <row r="104" spans="1:21" customFormat="1" x14ac:dyDescent="0.35">
      <c r="A104" s="25"/>
      <c r="B104" s="6"/>
      <c r="C104" s="75"/>
      <c r="D104" s="7"/>
      <c r="E104" s="7"/>
      <c r="F104" s="7"/>
      <c r="G104" s="7"/>
      <c r="H104" s="7"/>
      <c r="I104" s="7"/>
      <c r="J104" s="7"/>
      <c r="K104" s="22" t="s">
        <v>9</v>
      </c>
      <c r="L104" s="51" t="s">
        <v>100</v>
      </c>
      <c r="N104" s="8"/>
      <c r="O104" s="4"/>
      <c r="P104" s="8"/>
      <c r="Q104" s="5"/>
      <c r="R104" s="5"/>
      <c r="S104" s="6"/>
      <c r="T104" s="4"/>
      <c r="U104" s="4"/>
    </row>
  </sheetData>
  <sortState xmlns:xlrd2="http://schemas.microsoft.com/office/spreadsheetml/2017/richdata2" ref="A8:U91">
    <sortCondition descending="1" ref="J8:J91"/>
  </sortState>
  <mergeCells count="13">
    <mergeCell ref="R6:R7"/>
    <mergeCell ref="S6:S7"/>
    <mergeCell ref="A6:A7"/>
    <mergeCell ref="B6:B7"/>
    <mergeCell ref="C6:C7"/>
    <mergeCell ref="D6:D7"/>
    <mergeCell ref="E6:I6"/>
    <mergeCell ref="J6:J7"/>
    <mergeCell ref="K102:L102"/>
    <mergeCell ref="K6:L7"/>
    <mergeCell ref="M6:N7"/>
    <mergeCell ref="O6:P7"/>
    <mergeCell ref="Q6:Q7"/>
  </mergeCells>
  <dataValidations disablePrompts="1" count="2">
    <dataValidation type="list" allowBlank="1" showInputMessage="1" showErrorMessage="1" sqref="K103:K104 O8:O100 M8:M100 K8:K100" xr:uid="{00000000-0002-0000-0400-000000000000}">
      <formula1>$U$6:$U$7</formula1>
    </dataValidation>
    <dataValidation type="list" allowBlank="1" showInputMessage="1" showErrorMessage="1" sqref="D8:I100" xr:uid="{00000000-0002-0000-0400-000001000000}">
      <formula1>$D$1:$D$3</formula1>
    </dataValidation>
  </dataValidations>
  <pageMargins left="0.5" right="0.5" top="0.5" bottom="0.5" header="0.5" footer="0.5"/>
  <pageSetup paperSize="3" scale="75" fitToHeight="20" orientation="landscape" r:id="rId1"/>
  <headerFooter alignWithMargins="0">
    <oddFooter>&amp;LDetroit Edison Confidential&amp;RPage &amp;P of &amp;N</oddFooter>
  </headerFooter>
  <rowBreaks count="1" manualBreakCount="1">
    <brk id="23" max="18"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9" tint="-0.249977111117893"/>
    <pageSetUpPr fitToPage="1"/>
  </sheetPr>
  <dimension ref="A1:U101"/>
  <sheetViews>
    <sheetView showGridLines="0" zoomScale="110" zoomScaleNormal="110" workbookViewId="0">
      <selection activeCell="L14" sqref="L14"/>
    </sheetView>
  </sheetViews>
  <sheetFormatPr defaultColWidth="9.1328125" defaultRowHeight="13.15" x14ac:dyDescent="0.35"/>
  <cols>
    <col min="1" max="1" width="4.73046875" style="25" customWidth="1"/>
    <col min="2" max="2" width="88.3984375" style="6" customWidth="1"/>
    <col min="3" max="3" width="4.1328125" style="75" hidden="1" customWidth="1"/>
    <col min="4" max="9" width="3.265625" style="7" hidden="1" customWidth="1"/>
    <col min="10" max="10" width="4.265625" style="7" hidden="1" customWidth="1"/>
    <col min="11" max="11" width="3.1328125" hidden="1" customWidth="1"/>
    <col min="12" max="12" width="42.1328125" style="7" hidden="1" customWidth="1"/>
    <col min="13" max="13" width="3.1328125" hidden="1" customWidth="1"/>
    <col min="14" max="14" width="40.265625" style="8" hidden="1" customWidth="1"/>
    <col min="15" max="15" width="2.59765625" style="4" hidden="1" customWidth="1"/>
    <col min="16" max="16" width="34.73046875" style="8" hidden="1" customWidth="1"/>
    <col min="17" max="17" width="11.265625" style="5" hidden="1" customWidth="1"/>
    <col min="18" max="18" width="15.73046875" style="5" hidden="1" customWidth="1"/>
    <col min="19" max="19" width="53.3984375" style="6" hidden="1" customWidth="1"/>
    <col min="20" max="20" width="9.1328125" style="4"/>
    <col min="21" max="21" width="9.1328125" style="4" hidden="1" customWidth="1"/>
    <col min="22" max="16384" width="9.1328125" style="4"/>
  </cols>
  <sheetData>
    <row r="1" spans="1:21" s="1" customFormat="1" ht="17.649999999999999" x14ac:dyDescent="0.45">
      <c r="A1" s="18" t="s">
        <v>105</v>
      </c>
      <c r="B1" s="3"/>
      <c r="C1" s="76"/>
      <c r="D1" s="40"/>
      <c r="E1" s="40"/>
      <c r="F1" s="40"/>
      <c r="G1" s="40"/>
      <c r="H1" s="40"/>
      <c r="I1" s="40"/>
      <c r="J1" s="40"/>
      <c r="K1" s="19"/>
      <c r="L1" s="18"/>
      <c r="M1" s="19"/>
      <c r="N1" s="3"/>
      <c r="O1" s="18"/>
      <c r="P1" s="3"/>
      <c r="Q1" s="2"/>
      <c r="R1" s="2"/>
      <c r="S1" s="52" t="s">
        <v>104</v>
      </c>
    </row>
    <row r="2" spans="1:21" ht="13.5" thickBot="1" x14ac:dyDescent="0.4">
      <c r="A2" s="24"/>
      <c r="B2" s="90" t="s">
        <v>233</v>
      </c>
      <c r="K2" s="21"/>
      <c r="L2" s="20"/>
      <c r="M2" s="21"/>
      <c r="N2" s="6"/>
      <c r="O2" s="20"/>
      <c r="P2" s="6"/>
    </row>
    <row r="3" spans="1:21" ht="13.5" thickBot="1" x14ac:dyDescent="0.4">
      <c r="A3" s="348" t="s">
        <v>103</v>
      </c>
      <c r="B3" s="350" t="s">
        <v>97</v>
      </c>
      <c r="C3" s="341" t="s">
        <v>171</v>
      </c>
      <c r="D3" s="343" t="s">
        <v>0</v>
      </c>
      <c r="E3" s="345" t="s">
        <v>1</v>
      </c>
      <c r="F3" s="346"/>
      <c r="G3" s="346"/>
      <c r="H3" s="346"/>
      <c r="I3" s="347"/>
      <c r="J3" s="343" t="s">
        <v>2</v>
      </c>
      <c r="K3" s="322" t="s">
        <v>107</v>
      </c>
      <c r="L3" s="323"/>
      <c r="M3" s="322" t="s">
        <v>140</v>
      </c>
      <c r="N3" s="326"/>
      <c r="O3" s="328" t="s">
        <v>96</v>
      </c>
      <c r="P3" s="329"/>
      <c r="Q3" s="331" t="s">
        <v>98</v>
      </c>
      <c r="R3" s="333" t="s">
        <v>106</v>
      </c>
      <c r="S3" s="335" t="s">
        <v>99</v>
      </c>
      <c r="U3" s="16" t="s">
        <v>8</v>
      </c>
    </row>
    <row r="4" spans="1:21" ht="53.25" thickBot="1" x14ac:dyDescent="0.4">
      <c r="A4" s="349"/>
      <c r="B4" s="351"/>
      <c r="C4" s="342"/>
      <c r="D4" s="344"/>
      <c r="E4" s="9" t="s">
        <v>3</v>
      </c>
      <c r="F4" s="10" t="s">
        <v>4</v>
      </c>
      <c r="G4" s="10" t="s">
        <v>5</v>
      </c>
      <c r="H4" s="11" t="s">
        <v>6</v>
      </c>
      <c r="I4" s="12" t="s">
        <v>7</v>
      </c>
      <c r="J4" s="344"/>
      <c r="K4" s="324"/>
      <c r="L4" s="325"/>
      <c r="M4" s="324"/>
      <c r="N4" s="327"/>
      <c r="O4" s="330"/>
      <c r="P4" s="330"/>
      <c r="Q4" s="332"/>
      <c r="R4" s="334"/>
      <c r="S4" s="336"/>
      <c r="U4" s="17" t="s">
        <v>9</v>
      </c>
    </row>
    <row r="5" spans="1:21" x14ac:dyDescent="0.35">
      <c r="A5" s="49">
        <v>68</v>
      </c>
      <c r="B5" s="93" t="s">
        <v>217</v>
      </c>
      <c r="C5" s="77" t="s">
        <v>183</v>
      </c>
      <c r="D5" s="60" t="s">
        <v>79</v>
      </c>
      <c r="E5" s="56" t="s">
        <v>79</v>
      </c>
      <c r="F5" s="57" t="s">
        <v>80</v>
      </c>
      <c r="G5" s="57" t="s">
        <v>78</v>
      </c>
      <c r="H5" s="57" t="s">
        <v>78</v>
      </c>
      <c r="I5" s="58" t="s">
        <v>79</v>
      </c>
      <c r="J5" s="44">
        <f t="shared" ref="J5:J36" si="0">(COUNTIF(E5:I5,"h")*5+COUNTIF(E5:I5,"m")*3+COUNTIF(E5:I5,"l"))*IF(D5="h", 5, IF(D5="m", 3,1))</f>
        <v>75</v>
      </c>
      <c r="K5" s="42" t="s">
        <v>8</v>
      </c>
      <c r="L5" s="26"/>
      <c r="M5" s="29" t="s">
        <v>8</v>
      </c>
      <c r="N5" s="26"/>
      <c r="O5" s="27" t="s">
        <v>8</v>
      </c>
      <c r="P5" s="26"/>
      <c r="Q5" s="82" t="s">
        <v>190</v>
      </c>
      <c r="R5" s="23"/>
      <c r="S5" s="50"/>
    </row>
    <row r="6" spans="1:21" x14ac:dyDescent="0.35">
      <c r="A6" s="49">
        <v>4</v>
      </c>
      <c r="B6" s="92" t="s">
        <v>111</v>
      </c>
      <c r="C6" s="77" t="s">
        <v>183</v>
      </c>
      <c r="D6" s="59" t="s">
        <v>79</v>
      </c>
      <c r="E6" s="53" t="s">
        <v>78</v>
      </c>
      <c r="F6" s="54" t="s">
        <v>79</v>
      </c>
      <c r="G6" s="54" t="s">
        <v>79</v>
      </c>
      <c r="H6" s="54" t="s">
        <v>78</v>
      </c>
      <c r="I6" s="55" t="s">
        <v>80</v>
      </c>
      <c r="J6" s="44">
        <f t="shared" si="0"/>
        <v>75</v>
      </c>
      <c r="K6" s="42" t="s">
        <v>8</v>
      </c>
      <c r="L6" s="26"/>
      <c r="M6" s="29" t="s">
        <v>9</v>
      </c>
      <c r="N6" s="26"/>
      <c r="O6" s="27" t="s">
        <v>8</v>
      </c>
      <c r="P6" s="26"/>
      <c r="Q6" s="82" t="s">
        <v>191</v>
      </c>
      <c r="R6" s="23"/>
      <c r="S6" s="50"/>
    </row>
    <row r="7" spans="1:21" x14ac:dyDescent="0.35">
      <c r="A7" s="49">
        <v>3</v>
      </c>
      <c r="B7" s="92" t="s">
        <v>110</v>
      </c>
      <c r="C7" s="77" t="s">
        <v>183</v>
      </c>
      <c r="D7" s="59" t="s">
        <v>79</v>
      </c>
      <c r="E7" s="53" t="s">
        <v>78</v>
      </c>
      <c r="F7" s="54" t="s">
        <v>79</v>
      </c>
      <c r="G7" s="54" t="s">
        <v>79</v>
      </c>
      <c r="H7" s="54" t="s">
        <v>78</v>
      </c>
      <c r="I7" s="55" t="s">
        <v>80</v>
      </c>
      <c r="J7" s="44">
        <f t="shared" si="0"/>
        <v>75</v>
      </c>
      <c r="K7" s="42" t="s">
        <v>8</v>
      </c>
      <c r="L7" s="26"/>
      <c r="M7" s="29" t="s">
        <v>9</v>
      </c>
      <c r="N7" s="26"/>
      <c r="O7" s="27" t="s">
        <v>8</v>
      </c>
      <c r="P7" s="26"/>
      <c r="Q7" s="82" t="s">
        <v>191</v>
      </c>
      <c r="R7" s="23"/>
      <c r="S7" s="84" t="s">
        <v>192</v>
      </c>
    </row>
    <row r="8" spans="1:21" x14ac:dyDescent="0.35">
      <c r="A8" s="49">
        <v>1</v>
      </c>
      <c r="B8" s="92" t="s">
        <v>108</v>
      </c>
      <c r="C8" s="77" t="s">
        <v>183</v>
      </c>
      <c r="D8" s="60" t="s">
        <v>79</v>
      </c>
      <c r="E8" s="56" t="s">
        <v>79</v>
      </c>
      <c r="F8" s="57" t="s">
        <v>80</v>
      </c>
      <c r="G8" s="57" t="s">
        <v>78</v>
      </c>
      <c r="H8" s="57" t="s">
        <v>78</v>
      </c>
      <c r="I8" s="58" t="s">
        <v>79</v>
      </c>
      <c r="J8" s="44">
        <f t="shared" si="0"/>
        <v>75</v>
      </c>
      <c r="K8" s="42" t="s">
        <v>8</v>
      </c>
      <c r="L8" s="26"/>
      <c r="M8" s="29" t="s">
        <v>8</v>
      </c>
      <c r="N8" s="26"/>
      <c r="O8" s="27" t="s">
        <v>8</v>
      </c>
      <c r="P8" s="26"/>
      <c r="Q8" s="82" t="s">
        <v>190</v>
      </c>
      <c r="R8" s="23"/>
      <c r="S8" s="50"/>
    </row>
    <row r="9" spans="1:21" x14ac:dyDescent="0.35">
      <c r="A9" s="49">
        <v>97</v>
      </c>
      <c r="B9" s="92" t="s">
        <v>173</v>
      </c>
      <c r="C9" s="77" t="s">
        <v>183</v>
      </c>
      <c r="D9" s="59" t="s">
        <v>79</v>
      </c>
      <c r="E9" s="53" t="s">
        <v>79</v>
      </c>
      <c r="F9" s="54" t="s">
        <v>78</v>
      </c>
      <c r="G9" s="54" t="s">
        <v>80</v>
      </c>
      <c r="H9" s="54" t="s">
        <v>78</v>
      </c>
      <c r="I9" s="55" t="s">
        <v>78</v>
      </c>
      <c r="J9" s="44">
        <f t="shared" si="0"/>
        <v>55</v>
      </c>
      <c r="K9" s="42" t="s">
        <v>8</v>
      </c>
      <c r="L9" s="26"/>
      <c r="M9" s="29" t="s">
        <v>8</v>
      </c>
      <c r="N9" s="26"/>
      <c r="O9" s="27" t="s">
        <v>8</v>
      </c>
      <c r="P9" s="26"/>
      <c r="Q9" s="82" t="s">
        <v>190</v>
      </c>
      <c r="R9" s="23"/>
      <c r="S9" s="50"/>
    </row>
    <row r="10" spans="1:21" x14ac:dyDescent="0.35">
      <c r="A10" s="49">
        <v>53</v>
      </c>
      <c r="B10" s="92" t="s">
        <v>209</v>
      </c>
      <c r="C10" s="77" t="s">
        <v>183</v>
      </c>
      <c r="D10" s="59" t="s">
        <v>80</v>
      </c>
      <c r="E10" s="53" t="s">
        <v>79</v>
      </c>
      <c r="F10" s="54" t="s">
        <v>79</v>
      </c>
      <c r="G10" s="54" t="s">
        <v>79</v>
      </c>
      <c r="H10" s="54" t="s">
        <v>78</v>
      </c>
      <c r="I10" s="55" t="s">
        <v>78</v>
      </c>
      <c r="J10" s="44">
        <f t="shared" si="0"/>
        <v>51</v>
      </c>
      <c r="K10" s="42" t="s">
        <v>8</v>
      </c>
      <c r="L10" s="26"/>
      <c r="M10" s="29" t="s">
        <v>8</v>
      </c>
      <c r="N10" s="26"/>
      <c r="O10" s="27" t="s">
        <v>8</v>
      </c>
      <c r="P10" s="26"/>
      <c r="Q10" s="82" t="s">
        <v>200</v>
      </c>
      <c r="R10" s="23"/>
      <c r="S10" s="50"/>
    </row>
    <row r="11" spans="1:21" x14ac:dyDescent="0.35">
      <c r="A11" s="49">
        <v>86</v>
      </c>
      <c r="B11" s="92" t="s">
        <v>223</v>
      </c>
      <c r="C11" s="77" t="s">
        <v>183</v>
      </c>
      <c r="D11" s="59" t="s">
        <v>79</v>
      </c>
      <c r="E11" s="53" t="s">
        <v>80</v>
      </c>
      <c r="F11" s="54" t="s">
        <v>78</v>
      </c>
      <c r="G11" s="54" t="s">
        <v>80</v>
      </c>
      <c r="H11" s="54" t="s">
        <v>78</v>
      </c>
      <c r="I11" s="55" t="s">
        <v>78</v>
      </c>
      <c r="J11" s="44">
        <f t="shared" si="0"/>
        <v>45</v>
      </c>
      <c r="K11" s="42" t="s">
        <v>8</v>
      </c>
      <c r="L11" s="26"/>
      <c r="M11" s="29" t="s">
        <v>8</v>
      </c>
      <c r="N11" s="26"/>
      <c r="O11" s="27" t="s">
        <v>8</v>
      </c>
      <c r="P11" s="26"/>
      <c r="Q11" s="82" t="s">
        <v>190</v>
      </c>
      <c r="R11" s="23"/>
      <c r="S11" s="50"/>
    </row>
    <row r="12" spans="1:21" x14ac:dyDescent="0.35">
      <c r="A12" s="49">
        <v>55</v>
      </c>
      <c r="B12" s="92" t="s">
        <v>146</v>
      </c>
      <c r="C12" s="77" t="s">
        <v>183</v>
      </c>
      <c r="D12" s="59" t="s">
        <v>79</v>
      </c>
      <c r="E12" s="53" t="s">
        <v>80</v>
      </c>
      <c r="F12" s="54" t="s">
        <v>78</v>
      </c>
      <c r="G12" s="54" t="s">
        <v>80</v>
      </c>
      <c r="H12" s="54" t="s">
        <v>78</v>
      </c>
      <c r="I12" s="55" t="s">
        <v>78</v>
      </c>
      <c r="J12" s="44">
        <f t="shared" si="0"/>
        <v>45</v>
      </c>
      <c r="K12" s="42" t="s">
        <v>8</v>
      </c>
      <c r="L12" s="26"/>
      <c r="M12" s="29" t="s">
        <v>8</v>
      </c>
      <c r="N12" s="26"/>
      <c r="O12" s="27" t="s">
        <v>8</v>
      </c>
      <c r="P12" s="26"/>
      <c r="Q12" s="82" t="s">
        <v>200</v>
      </c>
      <c r="R12" s="23"/>
      <c r="S12" s="50"/>
    </row>
    <row r="13" spans="1:21" x14ac:dyDescent="0.35">
      <c r="A13" s="49">
        <v>87</v>
      </c>
      <c r="B13" s="92" t="s">
        <v>170</v>
      </c>
      <c r="C13" s="77" t="s">
        <v>183</v>
      </c>
      <c r="D13" s="59" t="s">
        <v>80</v>
      </c>
      <c r="E13" s="53" t="s">
        <v>79</v>
      </c>
      <c r="F13" s="54" t="s">
        <v>80</v>
      </c>
      <c r="G13" s="54" t="s">
        <v>80</v>
      </c>
      <c r="H13" s="54" t="s">
        <v>78</v>
      </c>
      <c r="I13" s="55" t="s">
        <v>78</v>
      </c>
      <c r="J13" s="44">
        <f t="shared" si="0"/>
        <v>39</v>
      </c>
      <c r="K13" s="42" t="s">
        <v>8</v>
      </c>
      <c r="L13" s="26"/>
      <c r="M13" s="29" t="s">
        <v>8</v>
      </c>
      <c r="N13" s="26"/>
      <c r="O13" s="27" t="s">
        <v>8</v>
      </c>
      <c r="P13" s="26"/>
      <c r="Q13" s="82" t="s">
        <v>231</v>
      </c>
      <c r="R13" s="23"/>
      <c r="S13" s="50"/>
    </row>
    <row r="14" spans="1:21" ht="25.5" x14ac:dyDescent="0.35">
      <c r="A14" s="49">
        <v>6</v>
      </c>
      <c r="B14" s="92" t="s">
        <v>194</v>
      </c>
      <c r="C14" s="77" t="s">
        <v>183</v>
      </c>
      <c r="D14" s="60" t="s">
        <v>80</v>
      </c>
      <c r="E14" s="56" t="s">
        <v>80</v>
      </c>
      <c r="F14" s="57" t="s">
        <v>79</v>
      </c>
      <c r="G14" s="57" t="s">
        <v>78</v>
      </c>
      <c r="H14" s="54" t="s">
        <v>78</v>
      </c>
      <c r="I14" s="55" t="s">
        <v>80</v>
      </c>
      <c r="J14" s="44">
        <f t="shared" si="0"/>
        <v>39</v>
      </c>
      <c r="K14" s="42" t="s">
        <v>8</v>
      </c>
      <c r="L14" s="26"/>
      <c r="M14" s="29" t="s">
        <v>8</v>
      </c>
      <c r="N14" s="26"/>
      <c r="O14" s="27" t="s">
        <v>8</v>
      </c>
      <c r="P14" s="26"/>
      <c r="Q14" s="82" t="s">
        <v>231</v>
      </c>
      <c r="R14" s="23"/>
      <c r="S14" s="50"/>
    </row>
    <row r="15" spans="1:21" x14ac:dyDescent="0.35">
      <c r="A15" s="49">
        <v>57</v>
      </c>
      <c r="B15" s="92" t="s">
        <v>147</v>
      </c>
      <c r="C15" s="77" t="s">
        <v>183</v>
      </c>
      <c r="D15" s="59" t="s">
        <v>79</v>
      </c>
      <c r="E15" s="53" t="s">
        <v>80</v>
      </c>
      <c r="F15" s="54" t="s">
        <v>78</v>
      </c>
      <c r="G15" s="54" t="s">
        <v>78</v>
      </c>
      <c r="H15" s="54" t="s">
        <v>78</v>
      </c>
      <c r="I15" s="55" t="s">
        <v>78</v>
      </c>
      <c r="J15" s="44">
        <f t="shared" si="0"/>
        <v>35</v>
      </c>
      <c r="K15" s="42" t="s">
        <v>8</v>
      </c>
      <c r="L15" s="26"/>
      <c r="M15" s="29" t="s">
        <v>8</v>
      </c>
      <c r="N15" s="26"/>
      <c r="O15" s="27" t="s">
        <v>8</v>
      </c>
      <c r="P15" s="26"/>
      <c r="Q15" s="82" t="s">
        <v>231</v>
      </c>
      <c r="R15" s="23"/>
      <c r="S15" s="50"/>
    </row>
    <row r="16" spans="1:21" x14ac:dyDescent="0.35">
      <c r="A16" s="49">
        <v>49</v>
      </c>
      <c r="B16" s="92" t="s">
        <v>206</v>
      </c>
      <c r="C16" s="77" t="s">
        <v>183</v>
      </c>
      <c r="D16" s="59" t="s">
        <v>79</v>
      </c>
      <c r="E16" s="53" t="s">
        <v>80</v>
      </c>
      <c r="F16" s="54" t="s">
        <v>78</v>
      </c>
      <c r="G16" s="54" t="s">
        <v>78</v>
      </c>
      <c r="H16" s="54" t="s">
        <v>78</v>
      </c>
      <c r="I16" s="55" t="s">
        <v>78</v>
      </c>
      <c r="J16" s="44">
        <f t="shared" si="0"/>
        <v>35</v>
      </c>
      <c r="K16" s="42" t="s">
        <v>8</v>
      </c>
      <c r="L16" s="26"/>
      <c r="M16" s="29" t="s">
        <v>8</v>
      </c>
      <c r="N16" s="26"/>
      <c r="O16" s="27" t="s">
        <v>8</v>
      </c>
      <c r="P16" s="26"/>
      <c r="Q16" s="82" t="s">
        <v>208</v>
      </c>
      <c r="R16" s="23"/>
      <c r="S16" s="50"/>
    </row>
    <row r="17" spans="1:19" x14ac:dyDescent="0.35">
      <c r="A17" s="49">
        <v>48</v>
      </c>
      <c r="B17" s="92" t="s">
        <v>136</v>
      </c>
      <c r="C17" s="77" t="s">
        <v>183</v>
      </c>
      <c r="D17" s="59" t="s">
        <v>79</v>
      </c>
      <c r="E17" s="53" t="s">
        <v>80</v>
      </c>
      <c r="F17" s="54" t="s">
        <v>78</v>
      </c>
      <c r="G17" s="54" t="s">
        <v>78</v>
      </c>
      <c r="H17" s="54" t="s">
        <v>78</v>
      </c>
      <c r="I17" s="55" t="s">
        <v>78</v>
      </c>
      <c r="J17" s="44">
        <f t="shared" si="0"/>
        <v>35</v>
      </c>
      <c r="K17" s="42" t="s">
        <v>8</v>
      </c>
      <c r="L17" s="26"/>
      <c r="M17" s="29" t="s">
        <v>8</v>
      </c>
      <c r="N17" s="26"/>
      <c r="O17" s="27" t="s">
        <v>8</v>
      </c>
      <c r="P17" s="26"/>
      <c r="Q17" s="82" t="s">
        <v>193</v>
      </c>
      <c r="R17" s="23"/>
      <c r="S17" s="50"/>
    </row>
    <row r="18" spans="1:19" x14ac:dyDescent="0.35">
      <c r="A18" s="49">
        <v>105</v>
      </c>
      <c r="B18" s="92" t="s">
        <v>179</v>
      </c>
      <c r="C18" s="77" t="s">
        <v>183</v>
      </c>
      <c r="D18" s="59" t="s">
        <v>80</v>
      </c>
      <c r="E18" s="53" t="s">
        <v>78</v>
      </c>
      <c r="F18" s="54" t="s">
        <v>80</v>
      </c>
      <c r="G18" s="54" t="s">
        <v>78</v>
      </c>
      <c r="H18" s="54" t="s">
        <v>80</v>
      </c>
      <c r="I18" s="55" t="s">
        <v>78</v>
      </c>
      <c r="J18" s="44">
        <f t="shared" si="0"/>
        <v>27</v>
      </c>
      <c r="K18" s="42" t="s">
        <v>8</v>
      </c>
      <c r="L18" s="26"/>
      <c r="M18" s="29" t="s">
        <v>8</v>
      </c>
      <c r="N18" s="26"/>
      <c r="O18" s="27" t="s">
        <v>8</v>
      </c>
      <c r="P18" s="26"/>
      <c r="Q18" s="82" t="s">
        <v>193</v>
      </c>
      <c r="R18" s="23"/>
      <c r="S18" s="50"/>
    </row>
    <row r="19" spans="1:19" x14ac:dyDescent="0.35">
      <c r="A19" s="49">
        <v>101</v>
      </c>
      <c r="B19" s="92" t="s">
        <v>176</v>
      </c>
      <c r="C19" s="77" t="s">
        <v>183</v>
      </c>
      <c r="D19" s="60" t="s">
        <v>80</v>
      </c>
      <c r="E19" s="53" t="s">
        <v>78</v>
      </c>
      <c r="F19" s="54" t="s">
        <v>78</v>
      </c>
      <c r="G19" s="54" t="s">
        <v>80</v>
      </c>
      <c r="H19" s="54" t="s">
        <v>80</v>
      </c>
      <c r="I19" s="55" t="s">
        <v>78</v>
      </c>
      <c r="J19" s="44">
        <f t="shared" si="0"/>
        <v>27</v>
      </c>
      <c r="K19" s="42" t="s">
        <v>8</v>
      </c>
      <c r="L19" s="26"/>
      <c r="M19" s="29" t="s">
        <v>8</v>
      </c>
      <c r="N19" s="26"/>
      <c r="O19" s="27" t="s">
        <v>8</v>
      </c>
      <c r="P19" s="26"/>
      <c r="Q19" s="82" t="s">
        <v>193</v>
      </c>
      <c r="R19" s="23"/>
      <c r="S19" s="50"/>
    </row>
    <row r="20" spans="1:19" x14ac:dyDescent="0.35">
      <c r="A20" s="49">
        <v>100</v>
      </c>
      <c r="B20" s="92" t="s">
        <v>175</v>
      </c>
      <c r="C20" s="77" t="s">
        <v>183</v>
      </c>
      <c r="D20" s="59" t="s">
        <v>80</v>
      </c>
      <c r="E20" s="53" t="s">
        <v>80</v>
      </c>
      <c r="F20" s="54" t="s">
        <v>78</v>
      </c>
      <c r="G20" s="54" t="s">
        <v>78</v>
      </c>
      <c r="H20" s="54" t="s">
        <v>80</v>
      </c>
      <c r="I20" s="55" t="s">
        <v>78</v>
      </c>
      <c r="J20" s="44">
        <f t="shared" si="0"/>
        <v>27</v>
      </c>
      <c r="K20" s="42" t="s">
        <v>8</v>
      </c>
      <c r="L20" s="26"/>
      <c r="M20" s="29" t="s">
        <v>8</v>
      </c>
      <c r="N20" s="26"/>
      <c r="O20" s="27" t="s">
        <v>8</v>
      </c>
      <c r="P20" s="26"/>
      <c r="Q20" s="82" t="s">
        <v>193</v>
      </c>
      <c r="R20" s="23"/>
      <c r="S20" s="50"/>
    </row>
    <row r="21" spans="1:19" x14ac:dyDescent="0.35">
      <c r="A21" s="49">
        <v>96</v>
      </c>
      <c r="B21" s="92" t="s">
        <v>172</v>
      </c>
      <c r="C21" s="77" t="s">
        <v>183</v>
      </c>
      <c r="D21" s="59" t="s">
        <v>80</v>
      </c>
      <c r="E21" s="53" t="s">
        <v>80</v>
      </c>
      <c r="F21" s="54" t="s">
        <v>78</v>
      </c>
      <c r="G21" s="54" t="s">
        <v>78</v>
      </c>
      <c r="H21" s="54" t="s">
        <v>78</v>
      </c>
      <c r="I21" s="55" t="s">
        <v>80</v>
      </c>
      <c r="J21" s="44">
        <f t="shared" si="0"/>
        <v>27</v>
      </c>
      <c r="K21" s="42" t="s">
        <v>8</v>
      </c>
      <c r="L21" s="26"/>
      <c r="M21" s="29" t="s">
        <v>8</v>
      </c>
      <c r="N21" s="26"/>
      <c r="O21" s="27" t="s">
        <v>8</v>
      </c>
      <c r="P21" s="26"/>
      <c r="Q21" s="82" t="s">
        <v>191</v>
      </c>
      <c r="R21" s="23"/>
      <c r="S21" s="50"/>
    </row>
    <row r="22" spans="1:19" x14ac:dyDescent="0.35">
      <c r="A22" s="49">
        <v>95</v>
      </c>
      <c r="B22" s="92" t="s">
        <v>169</v>
      </c>
      <c r="C22" s="77" t="s">
        <v>183</v>
      </c>
      <c r="D22" s="59" t="s">
        <v>80</v>
      </c>
      <c r="E22" s="53" t="s">
        <v>80</v>
      </c>
      <c r="F22" s="54" t="s">
        <v>78</v>
      </c>
      <c r="G22" s="54" t="s">
        <v>78</v>
      </c>
      <c r="H22" s="54" t="s">
        <v>78</v>
      </c>
      <c r="I22" s="55" t="s">
        <v>80</v>
      </c>
      <c r="J22" s="44">
        <f t="shared" si="0"/>
        <v>27</v>
      </c>
      <c r="K22" s="42" t="s">
        <v>8</v>
      </c>
      <c r="L22" s="26"/>
      <c r="M22" s="29" t="s">
        <v>8</v>
      </c>
      <c r="N22" s="26"/>
      <c r="O22" s="27" t="s">
        <v>8</v>
      </c>
      <c r="P22" s="26"/>
      <c r="Q22" s="82" t="s">
        <v>191</v>
      </c>
      <c r="R22" s="23"/>
      <c r="S22" s="50"/>
    </row>
    <row r="23" spans="1:19" x14ac:dyDescent="0.35">
      <c r="A23" s="49">
        <v>94</v>
      </c>
      <c r="B23" s="92" t="s">
        <v>168</v>
      </c>
      <c r="C23" s="77" t="s">
        <v>183</v>
      </c>
      <c r="D23" s="59" t="s">
        <v>80</v>
      </c>
      <c r="E23" s="53" t="s">
        <v>80</v>
      </c>
      <c r="F23" s="54" t="s">
        <v>78</v>
      </c>
      <c r="G23" s="54" t="s">
        <v>78</v>
      </c>
      <c r="H23" s="54" t="s">
        <v>78</v>
      </c>
      <c r="I23" s="55" t="s">
        <v>80</v>
      </c>
      <c r="J23" s="44">
        <f t="shared" si="0"/>
        <v>27</v>
      </c>
      <c r="K23" s="42" t="s">
        <v>8</v>
      </c>
      <c r="L23" s="26"/>
      <c r="M23" s="29" t="s">
        <v>8</v>
      </c>
      <c r="N23" s="26"/>
      <c r="O23" s="27" t="s">
        <v>8</v>
      </c>
      <c r="P23" s="26"/>
      <c r="Q23" s="82" t="s">
        <v>191</v>
      </c>
      <c r="R23" s="23"/>
      <c r="S23" s="50"/>
    </row>
    <row r="24" spans="1:19" x14ac:dyDescent="0.35">
      <c r="A24" s="49">
        <v>78</v>
      </c>
      <c r="B24" s="92" t="s">
        <v>221</v>
      </c>
      <c r="C24" s="77" t="s">
        <v>183</v>
      </c>
      <c r="D24" s="59" t="s">
        <v>80</v>
      </c>
      <c r="E24" s="53" t="s">
        <v>80</v>
      </c>
      <c r="F24" s="54" t="s">
        <v>78</v>
      </c>
      <c r="G24" s="54" t="s">
        <v>80</v>
      </c>
      <c r="H24" s="54" t="s">
        <v>78</v>
      </c>
      <c r="I24" s="55" t="s">
        <v>78</v>
      </c>
      <c r="J24" s="44">
        <f t="shared" si="0"/>
        <v>27</v>
      </c>
      <c r="K24" s="42" t="s">
        <v>8</v>
      </c>
      <c r="L24" s="26"/>
      <c r="M24" s="29" t="s">
        <v>8</v>
      </c>
      <c r="N24" s="26"/>
      <c r="O24" s="27" t="s">
        <v>8</v>
      </c>
      <c r="P24" s="26"/>
      <c r="Q24" s="82" t="s">
        <v>231</v>
      </c>
      <c r="R24" s="23"/>
      <c r="S24" s="50"/>
    </row>
    <row r="25" spans="1:19" x14ac:dyDescent="0.35">
      <c r="A25" s="49">
        <v>59</v>
      </c>
      <c r="B25" s="92" t="s">
        <v>212</v>
      </c>
      <c r="C25" s="77" t="s">
        <v>183</v>
      </c>
      <c r="D25" s="59" t="s">
        <v>80</v>
      </c>
      <c r="E25" s="53" t="s">
        <v>78</v>
      </c>
      <c r="F25" s="54" t="s">
        <v>80</v>
      </c>
      <c r="G25" s="54" t="s">
        <v>80</v>
      </c>
      <c r="H25" s="54" t="s">
        <v>78</v>
      </c>
      <c r="I25" s="55" t="s">
        <v>78</v>
      </c>
      <c r="J25" s="44">
        <f t="shared" si="0"/>
        <v>27</v>
      </c>
      <c r="K25" s="42" t="s">
        <v>8</v>
      </c>
      <c r="L25" s="26"/>
      <c r="M25" s="29" t="s">
        <v>8</v>
      </c>
      <c r="N25" s="26"/>
      <c r="O25" s="27" t="s">
        <v>8</v>
      </c>
      <c r="P25" s="26"/>
      <c r="Q25" s="82" t="s">
        <v>196</v>
      </c>
      <c r="R25" s="23"/>
      <c r="S25" s="50"/>
    </row>
    <row r="26" spans="1:19" x14ac:dyDescent="0.35">
      <c r="A26" s="49">
        <v>56</v>
      </c>
      <c r="B26" s="92" t="s">
        <v>145</v>
      </c>
      <c r="C26" s="77" t="s">
        <v>183</v>
      </c>
      <c r="D26" s="59" t="s">
        <v>80</v>
      </c>
      <c r="E26" s="53" t="s">
        <v>80</v>
      </c>
      <c r="F26" s="54" t="s">
        <v>80</v>
      </c>
      <c r="G26" s="54" t="s">
        <v>78</v>
      </c>
      <c r="H26" s="54" t="s">
        <v>78</v>
      </c>
      <c r="I26" s="55" t="s">
        <v>78</v>
      </c>
      <c r="J26" s="44">
        <f t="shared" si="0"/>
        <v>27</v>
      </c>
      <c r="K26" s="42" t="s">
        <v>8</v>
      </c>
      <c r="L26" s="26"/>
      <c r="M26" s="29" t="s">
        <v>8</v>
      </c>
      <c r="N26" s="26"/>
      <c r="O26" s="27" t="s">
        <v>8</v>
      </c>
      <c r="P26" s="26"/>
      <c r="Q26" s="82" t="s">
        <v>208</v>
      </c>
      <c r="R26" s="23"/>
      <c r="S26" s="50"/>
    </row>
    <row r="27" spans="1:19" x14ac:dyDescent="0.35">
      <c r="A27" s="49">
        <v>7</v>
      </c>
      <c r="B27" s="92" t="s">
        <v>112</v>
      </c>
      <c r="C27" s="77" t="s">
        <v>183</v>
      </c>
      <c r="D27" s="59" t="s">
        <v>80</v>
      </c>
      <c r="E27" s="53" t="s">
        <v>80</v>
      </c>
      <c r="F27" s="54" t="s">
        <v>78</v>
      </c>
      <c r="G27" s="54" t="s">
        <v>80</v>
      </c>
      <c r="H27" s="54" t="s">
        <v>78</v>
      </c>
      <c r="I27" s="58" t="s">
        <v>78</v>
      </c>
      <c r="J27" s="44">
        <f t="shared" si="0"/>
        <v>27</v>
      </c>
      <c r="K27" s="42" t="s">
        <v>8</v>
      </c>
      <c r="L27" s="26"/>
      <c r="M27" s="29" t="s">
        <v>8</v>
      </c>
      <c r="N27" s="26"/>
      <c r="O27" s="27" t="s">
        <v>8</v>
      </c>
      <c r="P27" s="26"/>
      <c r="Q27" s="82" t="s">
        <v>191</v>
      </c>
      <c r="R27" s="23"/>
      <c r="S27" s="50"/>
    </row>
    <row r="28" spans="1:19" x14ac:dyDescent="0.35">
      <c r="A28" s="49">
        <v>104</v>
      </c>
      <c r="B28" s="92" t="s">
        <v>177</v>
      </c>
      <c r="C28" s="77" t="s">
        <v>183</v>
      </c>
      <c r="D28" s="59" t="s">
        <v>79</v>
      </c>
      <c r="E28" s="53" t="s">
        <v>78</v>
      </c>
      <c r="F28" s="53" t="s">
        <v>78</v>
      </c>
      <c r="G28" s="53" t="s">
        <v>78</v>
      </c>
      <c r="H28" s="53" t="s">
        <v>78</v>
      </c>
      <c r="I28" s="53" t="s">
        <v>78</v>
      </c>
      <c r="J28" s="44">
        <f t="shared" si="0"/>
        <v>25</v>
      </c>
      <c r="K28" s="42" t="s">
        <v>8</v>
      </c>
      <c r="L28" s="26"/>
      <c r="M28" s="29" t="s">
        <v>8</v>
      </c>
      <c r="N28" s="26"/>
      <c r="O28" s="27" t="s">
        <v>8</v>
      </c>
      <c r="P28" s="26"/>
      <c r="Q28" s="82" t="s">
        <v>208</v>
      </c>
      <c r="R28" s="23"/>
      <c r="S28" s="50"/>
    </row>
    <row r="29" spans="1:19" x14ac:dyDescent="0.35">
      <c r="A29" s="49">
        <v>58</v>
      </c>
      <c r="B29" s="92" t="s">
        <v>210</v>
      </c>
      <c r="C29" s="77" t="s">
        <v>183</v>
      </c>
      <c r="D29" s="59" t="s">
        <v>80</v>
      </c>
      <c r="E29" s="53" t="s">
        <v>78</v>
      </c>
      <c r="F29" s="54" t="s">
        <v>78</v>
      </c>
      <c r="G29" s="54" t="s">
        <v>80</v>
      </c>
      <c r="H29" s="54" t="s">
        <v>78</v>
      </c>
      <c r="I29" s="55" t="s">
        <v>78</v>
      </c>
      <c r="J29" s="44">
        <f t="shared" si="0"/>
        <v>21</v>
      </c>
      <c r="K29" s="42" t="s">
        <v>8</v>
      </c>
      <c r="L29" s="26"/>
      <c r="M29" s="29" t="s">
        <v>8</v>
      </c>
      <c r="N29" s="26"/>
      <c r="O29" s="27" t="s">
        <v>8</v>
      </c>
      <c r="P29" s="26"/>
      <c r="Q29" s="82" t="s">
        <v>231</v>
      </c>
      <c r="R29" s="23"/>
      <c r="S29" s="84" t="s">
        <v>211</v>
      </c>
    </row>
    <row r="30" spans="1:19" x14ac:dyDescent="0.35">
      <c r="A30" s="49">
        <v>2</v>
      </c>
      <c r="B30" s="92" t="s">
        <v>109</v>
      </c>
      <c r="C30" s="77" t="s">
        <v>183</v>
      </c>
      <c r="D30" s="59" t="s">
        <v>80</v>
      </c>
      <c r="E30" s="53" t="s">
        <v>80</v>
      </c>
      <c r="F30" s="54" t="s">
        <v>78</v>
      </c>
      <c r="G30" s="54" t="s">
        <v>78</v>
      </c>
      <c r="H30" s="54" t="s">
        <v>78</v>
      </c>
      <c r="I30" s="55" t="s">
        <v>78</v>
      </c>
      <c r="J30" s="44">
        <f t="shared" si="0"/>
        <v>21</v>
      </c>
      <c r="K30" s="42" t="s">
        <v>8</v>
      </c>
      <c r="L30" s="39"/>
      <c r="M30" s="29" t="s">
        <v>8</v>
      </c>
      <c r="N30" s="26"/>
      <c r="O30" s="27" t="s">
        <v>8</v>
      </c>
      <c r="P30" s="26"/>
      <c r="Q30" s="82" t="s">
        <v>191</v>
      </c>
      <c r="R30" s="23"/>
      <c r="S30" s="50"/>
    </row>
    <row r="31" spans="1:19" x14ac:dyDescent="0.35">
      <c r="A31" s="49">
        <v>16</v>
      </c>
      <c r="B31" s="92" t="s">
        <v>199</v>
      </c>
      <c r="C31" s="77" t="s">
        <v>183</v>
      </c>
      <c r="D31" s="60" t="s">
        <v>78</v>
      </c>
      <c r="E31" s="56" t="s">
        <v>79</v>
      </c>
      <c r="F31" s="57" t="s">
        <v>79</v>
      </c>
      <c r="G31" s="57" t="s">
        <v>80</v>
      </c>
      <c r="H31" s="57" t="s">
        <v>78</v>
      </c>
      <c r="I31" s="58" t="s">
        <v>79</v>
      </c>
      <c r="J31" s="44">
        <f t="shared" si="0"/>
        <v>19</v>
      </c>
      <c r="K31" s="42" t="s">
        <v>8</v>
      </c>
      <c r="L31" s="26"/>
      <c r="M31" s="29" t="s">
        <v>8</v>
      </c>
      <c r="N31" s="26"/>
      <c r="O31" s="27" t="s">
        <v>8</v>
      </c>
      <c r="P31" s="26"/>
      <c r="Q31" s="82" t="s">
        <v>198</v>
      </c>
      <c r="R31" s="23"/>
      <c r="S31" s="50"/>
    </row>
    <row r="32" spans="1:19" x14ac:dyDescent="0.35">
      <c r="A32" s="49">
        <v>15</v>
      </c>
      <c r="B32" s="92" t="s">
        <v>114</v>
      </c>
      <c r="C32" s="77" t="s">
        <v>183</v>
      </c>
      <c r="D32" s="60" t="s">
        <v>78</v>
      </c>
      <c r="E32" s="56" t="s">
        <v>79</v>
      </c>
      <c r="F32" s="57" t="s">
        <v>79</v>
      </c>
      <c r="G32" s="57" t="s">
        <v>80</v>
      </c>
      <c r="H32" s="57" t="s">
        <v>78</v>
      </c>
      <c r="I32" s="58" t="s">
        <v>79</v>
      </c>
      <c r="J32" s="44">
        <f t="shared" si="0"/>
        <v>19</v>
      </c>
      <c r="K32" s="42" t="s">
        <v>8</v>
      </c>
      <c r="L32" s="26"/>
      <c r="M32" s="29" t="s">
        <v>8</v>
      </c>
      <c r="N32" s="26"/>
      <c r="O32" s="27" t="s">
        <v>8</v>
      </c>
      <c r="P32" s="26"/>
      <c r="Q32" s="82" t="s">
        <v>198</v>
      </c>
      <c r="R32" s="23"/>
      <c r="S32" s="50"/>
    </row>
    <row r="33" spans="1:19" x14ac:dyDescent="0.35">
      <c r="A33" s="49">
        <v>8</v>
      </c>
      <c r="B33" s="92" t="s">
        <v>113</v>
      </c>
      <c r="C33" s="77" t="s">
        <v>183</v>
      </c>
      <c r="D33" s="60" t="s">
        <v>78</v>
      </c>
      <c r="E33" s="53" t="s">
        <v>79</v>
      </c>
      <c r="F33" s="54" t="s">
        <v>79</v>
      </c>
      <c r="G33" s="54" t="s">
        <v>79</v>
      </c>
      <c r="H33" s="54" t="s">
        <v>78</v>
      </c>
      <c r="I33" s="55" t="s">
        <v>80</v>
      </c>
      <c r="J33" s="44">
        <f t="shared" si="0"/>
        <v>19</v>
      </c>
      <c r="K33" s="42" t="s">
        <v>8</v>
      </c>
      <c r="L33" s="26"/>
      <c r="M33" s="29" t="s">
        <v>8</v>
      </c>
      <c r="N33" s="26"/>
      <c r="O33" s="27" t="s">
        <v>8</v>
      </c>
      <c r="P33" s="26"/>
      <c r="Q33" s="82" t="s">
        <v>191</v>
      </c>
      <c r="R33" s="23"/>
      <c r="S33" s="84" t="s">
        <v>228</v>
      </c>
    </row>
    <row r="34" spans="1:19" x14ac:dyDescent="0.35">
      <c r="A34" s="49">
        <v>108</v>
      </c>
      <c r="B34" s="92" t="s">
        <v>189</v>
      </c>
      <c r="C34" s="77" t="s">
        <v>183</v>
      </c>
      <c r="D34" s="59" t="s">
        <v>78</v>
      </c>
      <c r="E34" s="53" t="s">
        <v>80</v>
      </c>
      <c r="F34" s="54" t="s">
        <v>79</v>
      </c>
      <c r="G34" s="54" t="s">
        <v>80</v>
      </c>
      <c r="H34" s="54" t="s">
        <v>78</v>
      </c>
      <c r="I34" s="55" t="s">
        <v>80</v>
      </c>
      <c r="J34" s="44">
        <f t="shared" si="0"/>
        <v>15</v>
      </c>
      <c r="K34" s="42" t="s">
        <v>8</v>
      </c>
      <c r="L34" s="26"/>
      <c r="M34" s="29" t="s">
        <v>8</v>
      </c>
      <c r="N34" s="26"/>
      <c r="O34" s="27" t="s">
        <v>8</v>
      </c>
      <c r="P34" s="26"/>
      <c r="Q34" s="82" t="s">
        <v>190</v>
      </c>
      <c r="R34" s="23"/>
      <c r="S34" s="50"/>
    </row>
    <row r="35" spans="1:19" x14ac:dyDescent="0.35">
      <c r="A35" s="49">
        <v>102</v>
      </c>
      <c r="B35" s="92" t="s">
        <v>178</v>
      </c>
      <c r="C35" s="77" t="s">
        <v>183</v>
      </c>
      <c r="D35" s="59" t="s">
        <v>80</v>
      </c>
      <c r="E35" s="53" t="s">
        <v>78</v>
      </c>
      <c r="F35" s="54" t="s">
        <v>78</v>
      </c>
      <c r="G35" s="54" t="s">
        <v>78</v>
      </c>
      <c r="H35" s="54" t="s">
        <v>78</v>
      </c>
      <c r="I35" s="55" t="s">
        <v>78</v>
      </c>
      <c r="J35" s="44">
        <f t="shared" si="0"/>
        <v>15</v>
      </c>
      <c r="K35" s="42" t="s">
        <v>8</v>
      </c>
      <c r="L35" s="26"/>
      <c r="M35" s="29" t="s">
        <v>8</v>
      </c>
      <c r="N35" s="26"/>
      <c r="O35" s="27" t="s">
        <v>8</v>
      </c>
      <c r="P35" s="26"/>
      <c r="Q35" s="82" t="s">
        <v>193</v>
      </c>
      <c r="R35" s="23"/>
      <c r="S35" s="50"/>
    </row>
    <row r="36" spans="1:19" x14ac:dyDescent="0.35">
      <c r="A36" s="49">
        <v>98</v>
      </c>
      <c r="B36" s="92" t="s">
        <v>174</v>
      </c>
      <c r="C36" s="77" t="s">
        <v>183</v>
      </c>
      <c r="D36" s="59" t="s">
        <v>80</v>
      </c>
      <c r="E36" s="53" t="s">
        <v>78</v>
      </c>
      <c r="F36" s="54" t="s">
        <v>78</v>
      </c>
      <c r="G36" s="54" t="s">
        <v>78</v>
      </c>
      <c r="H36" s="54" t="s">
        <v>78</v>
      </c>
      <c r="I36" s="55" t="s">
        <v>78</v>
      </c>
      <c r="J36" s="44">
        <f t="shared" si="0"/>
        <v>15</v>
      </c>
      <c r="K36" s="42" t="s">
        <v>8</v>
      </c>
      <c r="L36" s="26"/>
      <c r="M36" s="29" t="s">
        <v>8</v>
      </c>
      <c r="N36" s="26"/>
      <c r="O36" s="27" t="s">
        <v>8</v>
      </c>
      <c r="P36" s="26"/>
      <c r="Q36" s="82" t="s">
        <v>190</v>
      </c>
      <c r="R36" s="23"/>
      <c r="S36" s="50"/>
    </row>
    <row r="37" spans="1:19" x14ac:dyDescent="0.35">
      <c r="A37" s="49">
        <v>73</v>
      </c>
      <c r="B37" s="92" t="s">
        <v>219</v>
      </c>
      <c r="C37" s="77" t="s">
        <v>183</v>
      </c>
      <c r="D37" s="59" t="s">
        <v>80</v>
      </c>
      <c r="E37" s="53" t="s">
        <v>78</v>
      </c>
      <c r="F37" s="54" t="s">
        <v>78</v>
      </c>
      <c r="G37" s="54" t="s">
        <v>78</v>
      </c>
      <c r="H37" s="54" t="s">
        <v>78</v>
      </c>
      <c r="I37" s="55" t="s">
        <v>78</v>
      </c>
      <c r="J37" s="44">
        <f t="shared" ref="J37:J68" si="1">(COUNTIF(E37:I37,"h")*5+COUNTIF(E37:I37,"m")*3+COUNTIF(E37:I37,"l"))*IF(D37="h", 5, IF(D37="m", 3,1))</f>
        <v>15</v>
      </c>
      <c r="K37" s="42" t="s">
        <v>8</v>
      </c>
      <c r="L37" s="26"/>
      <c r="M37" s="29" t="s">
        <v>8</v>
      </c>
      <c r="N37" s="26"/>
      <c r="O37" s="27" t="s">
        <v>8</v>
      </c>
      <c r="P37" s="26"/>
      <c r="Q37" s="82" t="s">
        <v>193</v>
      </c>
      <c r="R37" s="23"/>
      <c r="S37" s="50"/>
    </row>
    <row r="38" spans="1:19" ht="25.5" x14ac:dyDescent="0.35">
      <c r="A38" s="49">
        <v>61</v>
      </c>
      <c r="B38" s="92" t="s">
        <v>214</v>
      </c>
      <c r="C38" s="77" t="s">
        <v>183</v>
      </c>
      <c r="D38" s="59" t="s">
        <v>80</v>
      </c>
      <c r="E38" s="53" t="s">
        <v>78</v>
      </c>
      <c r="F38" s="54" t="s">
        <v>78</v>
      </c>
      <c r="G38" s="54" t="s">
        <v>78</v>
      </c>
      <c r="H38" s="54" t="s">
        <v>78</v>
      </c>
      <c r="I38" s="55" t="s">
        <v>78</v>
      </c>
      <c r="J38" s="44">
        <f t="shared" si="1"/>
        <v>15</v>
      </c>
      <c r="K38" s="42" t="s">
        <v>8</v>
      </c>
      <c r="L38" s="26"/>
      <c r="M38" s="29" t="s">
        <v>8</v>
      </c>
      <c r="N38" s="26"/>
      <c r="O38" s="27" t="s">
        <v>8</v>
      </c>
      <c r="P38" s="26"/>
      <c r="Q38" s="82" t="s">
        <v>196</v>
      </c>
      <c r="R38" s="23"/>
      <c r="S38" s="50"/>
    </row>
    <row r="39" spans="1:19" x14ac:dyDescent="0.35">
      <c r="A39" s="49">
        <v>39</v>
      </c>
      <c r="B39" s="92" t="s">
        <v>132</v>
      </c>
      <c r="C39" s="77" t="s">
        <v>183</v>
      </c>
      <c r="D39" s="59" t="s">
        <v>80</v>
      </c>
      <c r="E39" s="53" t="s">
        <v>78</v>
      </c>
      <c r="F39" s="54" t="s">
        <v>78</v>
      </c>
      <c r="G39" s="54" t="s">
        <v>78</v>
      </c>
      <c r="H39" s="54" t="s">
        <v>78</v>
      </c>
      <c r="I39" s="55" t="s">
        <v>78</v>
      </c>
      <c r="J39" s="44">
        <f t="shared" si="1"/>
        <v>15</v>
      </c>
      <c r="K39" s="42" t="s">
        <v>8</v>
      </c>
      <c r="L39" s="26"/>
      <c r="M39" s="29" t="s">
        <v>8</v>
      </c>
      <c r="N39" s="26"/>
      <c r="O39" s="27" t="s">
        <v>8</v>
      </c>
      <c r="P39" s="26"/>
      <c r="Q39" s="82" t="s">
        <v>203</v>
      </c>
      <c r="R39" s="23"/>
      <c r="S39" s="50"/>
    </row>
    <row r="40" spans="1:19" x14ac:dyDescent="0.35">
      <c r="A40" s="49">
        <v>83</v>
      </c>
      <c r="B40" s="92" t="s">
        <v>222</v>
      </c>
      <c r="C40" s="77" t="s">
        <v>183</v>
      </c>
      <c r="D40" s="59" t="s">
        <v>78</v>
      </c>
      <c r="E40" s="53" t="s">
        <v>80</v>
      </c>
      <c r="F40" s="54" t="s">
        <v>79</v>
      </c>
      <c r="G40" s="54" t="s">
        <v>78</v>
      </c>
      <c r="H40" s="54" t="s">
        <v>78</v>
      </c>
      <c r="I40" s="55" t="s">
        <v>80</v>
      </c>
      <c r="J40" s="44">
        <f t="shared" si="1"/>
        <v>13</v>
      </c>
      <c r="K40" s="42" t="s">
        <v>8</v>
      </c>
      <c r="L40" s="26"/>
      <c r="M40" s="29" t="s">
        <v>8</v>
      </c>
      <c r="N40" s="26"/>
      <c r="O40" s="27" t="s">
        <v>8</v>
      </c>
      <c r="P40" s="26"/>
      <c r="Q40" s="82" t="s">
        <v>190</v>
      </c>
      <c r="R40" s="23"/>
      <c r="S40" s="50"/>
    </row>
    <row r="41" spans="1:19" x14ac:dyDescent="0.35">
      <c r="A41" s="49">
        <v>70</v>
      </c>
      <c r="B41" s="92" t="s">
        <v>152</v>
      </c>
      <c r="C41" s="77" t="s">
        <v>183</v>
      </c>
      <c r="D41" s="59" t="s">
        <v>78</v>
      </c>
      <c r="E41" s="53" t="s">
        <v>79</v>
      </c>
      <c r="F41" s="54" t="s">
        <v>79</v>
      </c>
      <c r="G41" s="54" t="s">
        <v>78</v>
      </c>
      <c r="H41" s="54" t="s">
        <v>78</v>
      </c>
      <c r="I41" s="55" t="s">
        <v>78</v>
      </c>
      <c r="J41" s="44">
        <f t="shared" si="1"/>
        <v>13</v>
      </c>
      <c r="K41" s="42" t="s">
        <v>8</v>
      </c>
      <c r="L41" s="26"/>
      <c r="M41" s="29" t="s">
        <v>8</v>
      </c>
      <c r="N41" s="26"/>
      <c r="O41" s="27" t="s">
        <v>8</v>
      </c>
      <c r="P41" s="26"/>
      <c r="Q41" s="82" t="s">
        <v>203</v>
      </c>
      <c r="R41" s="23"/>
      <c r="S41" s="84" t="s">
        <v>218</v>
      </c>
    </row>
    <row r="42" spans="1:19" x14ac:dyDescent="0.35">
      <c r="A42" s="49">
        <v>34</v>
      </c>
      <c r="B42" s="92" t="s">
        <v>125</v>
      </c>
      <c r="C42" s="77" t="s">
        <v>183</v>
      </c>
      <c r="D42" s="60" t="s">
        <v>78</v>
      </c>
      <c r="E42" s="56" t="s">
        <v>79</v>
      </c>
      <c r="F42" s="57" t="s">
        <v>79</v>
      </c>
      <c r="G42" s="57" t="s">
        <v>78</v>
      </c>
      <c r="H42" s="57" t="s">
        <v>78</v>
      </c>
      <c r="I42" s="58" t="s">
        <v>78</v>
      </c>
      <c r="J42" s="44">
        <f t="shared" si="1"/>
        <v>13</v>
      </c>
      <c r="K42" s="42" t="s">
        <v>8</v>
      </c>
      <c r="L42" s="26"/>
      <c r="M42" s="29" t="s">
        <v>8</v>
      </c>
      <c r="N42" s="26"/>
      <c r="O42" s="27" t="s">
        <v>8</v>
      </c>
      <c r="P42" s="26"/>
      <c r="Q42" s="82" t="s">
        <v>203</v>
      </c>
      <c r="R42" s="23"/>
      <c r="S42" s="84" t="s">
        <v>204</v>
      </c>
    </row>
    <row r="43" spans="1:19" x14ac:dyDescent="0.35">
      <c r="A43" s="49">
        <v>81</v>
      </c>
      <c r="B43" s="92" t="s">
        <v>161</v>
      </c>
      <c r="C43" s="77" t="s">
        <v>183</v>
      </c>
      <c r="D43" s="59" t="s">
        <v>78</v>
      </c>
      <c r="E43" s="53" t="s">
        <v>80</v>
      </c>
      <c r="F43" s="54" t="s">
        <v>78</v>
      </c>
      <c r="G43" s="54" t="s">
        <v>79</v>
      </c>
      <c r="H43" s="54" t="s">
        <v>78</v>
      </c>
      <c r="I43" s="55" t="s">
        <v>78</v>
      </c>
      <c r="J43" s="44">
        <f t="shared" si="1"/>
        <v>11</v>
      </c>
      <c r="K43" s="42" t="s">
        <v>8</v>
      </c>
      <c r="L43" s="26"/>
      <c r="M43" s="29" t="s">
        <v>8</v>
      </c>
      <c r="N43" s="26"/>
      <c r="O43" s="27" t="s">
        <v>8</v>
      </c>
      <c r="P43" s="26"/>
      <c r="Q43" s="82" t="s">
        <v>198</v>
      </c>
      <c r="R43" s="23"/>
      <c r="S43" s="50"/>
    </row>
    <row r="44" spans="1:19" x14ac:dyDescent="0.35">
      <c r="A44" s="49">
        <v>43</v>
      </c>
      <c r="B44" s="92" t="s">
        <v>135</v>
      </c>
      <c r="C44" s="77" t="s">
        <v>183</v>
      </c>
      <c r="D44" s="59" t="s">
        <v>78</v>
      </c>
      <c r="E44" s="53" t="s">
        <v>79</v>
      </c>
      <c r="F44" s="54" t="s">
        <v>80</v>
      </c>
      <c r="G44" s="54" t="s">
        <v>78</v>
      </c>
      <c r="H44" s="54" t="s">
        <v>78</v>
      </c>
      <c r="I44" s="55" t="s">
        <v>78</v>
      </c>
      <c r="J44" s="44">
        <f t="shared" si="1"/>
        <v>11</v>
      </c>
      <c r="K44" s="42" t="s">
        <v>8</v>
      </c>
      <c r="L44" s="26"/>
      <c r="M44" s="29" t="s">
        <v>8</v>
      </c>
      <c r="N44" s="26"/>
      <c r="O44" s="27" t="s">
        <v>8</v>
      </c>
      <c r="P44" s="26"/>
      <c r="Q44" s="82" t="s">
        <v>193</v>
      </c>
      <c r="R44" s="23"/>
      <c r="S44" s="50"/>
    </row>
    <row r="45" spans="1:19" x14ac:dyDescent="0.35">
      <c r="A45" s="49">
        <v>42</v>
      </c>
      <c r="B45" s="92" t="s">
        <v>134</v>
      </c>
      <c r="C45" s="77" t="s">
        <v>183</v>
      </c>
      <c r="D45" s="59" t="s">
        <v>78</v>
      </c>
      <c r="E45" s="53" t="s">
        <v>79</v>
      </c>
      <c r="F45" s="54" t="s">
        <v>80</v>
      </c>
      <c r="G45" s="54" t="s">
        <v>78</v>
      </c>
      <c r="H45" s="54" t="s">
        <v>78</v>
      </c>
      <c r="I45" s="55" t="s">
        <v>78</v>
      </c>
      <c r="J45" s="44">
        <f t="shared" si="1"/>
        <v>11</v>
      </c>
      <c r="K45" s="42" t="s">
        <v>8</v>
      </c>
      <c r="L45" s="26"/>
      <c r="M45" s="29" t="s">
        <v>8</v>
      </c>
      <c r="N45" s="26"/>
      <c r="O45" s="27" t="s">
        <v>8</v>
      </c>
      <c r="P45" s="26"/>
      <c r="Q45" s="82" t="s">
        <v>198</v>
      </c>
      <c r="R45" s="23"/>
      <c r="S45" s="50"/>
    </row>
    <row r="46" spans="1:19" x14ac:dyDescent="0.35">
      <c r="A46" s="49">
        <v>17</v>
      </c>
      <c r="B46" s="92" t="s">
        <v>115</v>
      </c>
      <c r="C46" s="77" t="s">
        <v>183</v>
      </c>
      <c r="D46" s="60" t="s">
        <v>78</v>
      </c>
      <c r="E46" s="56" t="s">
        <v>80</v>
      </c>
      <c r="F46" s="57" t="s">
        <v>79</v>
      </c>
      <c r="G46" s="57" t="s">
        <v>78</v>
      </c>
      <c r="H46" s="57" t="s">
        <v>78</v>
      </c>
      <c r="I46" s="58" t="s">
        <v>78</v>
      </c>
      <c r="J46" s="44">
        <f t="shared" si="1"/>
        <v>11</v>
      </c>
      <c r="K46" s="42" t="s">
        <v>8</v>
      </c>
      <c r="L46" s="26"/>
      <c r="M46" s="29" t="s">
        <v>8</v>
      </c>
      <c r="N46" s="26"/>
      <c r="O46" s="27" t="s">
        <v>8</v>
      </c>
      <c r="P46" s="26"/>
      <c r="Q46" s="82" t="s">
        <v>200</v>
      </c>
      <c r="R46" s="23"/>
      <c r="S46" s="50"/>
    </row>
    <row r="47" spans="1:19" x14ac:dyDescent="0.35">
      <c r="A47" s="49">
        <v>9</v>
      </c>
      <c r="B47" s="92" t="s">
        <v>195</v>
      </c>
      <c r="C47" s="77" t="s">
        <v>183</v>
      </c>
      <c r="D47" s="60" t="s">
        <v>78</v>
      </c>
      <c r="E47" s="56" t="s">
        <v>80</v>
      </c>
      <c r="F47" s="57" t="s">
        <v>79</v>
      </c>
      <c r="G47" s="57" t="s">
        <v>78</v>
      </c>
      <c r="H47" s="57" t="s">
        <v>78</v>
      </c>
      <c r="I47" s="58" t="s">
        <v>78</v>
      </c>
      <c r="J47" s="44">
        <f t="shared" si="1"/>
        <v>11</v>
      </c>
      <c r="K47" s="42" t="s">
        <v>8</v>
      </c>
      <c r="L47" s="26"/>
      <c r="M47" s="29" t="s">
        <v>8</v>
      </c>
      <c r="N47" s="26"/>
      <c r="O47" s="27" t="s">
        <v>8</v>
      </c>
      <c r="P47" s="26"/>
      <c r="Q47" s="82" t="s">
        <v>196</v>
      </c>
      <c r="R47" s="23"/>
      <c r="S47" s="50"/>
    </row>
    <row r="48" spans="1:19" x14ac:dyDescent="0.35">
      <c r="A48" s="49">
        <v>107</v>
      </c>
      <c r="B48" s="92" t="s">
        <v>227</v>
      </c>
      <c r="C48" s="77" t="s">
        <v>183</v>
      </c>
      <c r="D48" s="59" t="s">
        <v>78</v>
      </c>
      <c r="E48" s="53" t="s">
        <v>80</v>
      </c>
      <c r="F48" s="54" t="s">
        <v>78</v>
      </c>
      <c r="G48" s="54" t="s">
        <v>80</v>
      </c>
      <c r="H48" s="54" t="s">
        <v>78</v>
      </c>
      <c r="I48" s="55" t="s">
        <v>78</v>
      </c>
      <c r="J48" s="44">
        <f t="shared" si="1"/>
        <v>9</v>
      </c>
      <c r="K48" s="42" t="s">
        <v>8</v>
      </c>
      <c r="L48" s="26"/>
      <c r="M48" s="29" t="s">
        <v>8</v>
      </c>
      <c r="N48" s="26"/>
      <c r="O48" s="27" t="s">
        <v>8</v>
      </c>
      <c r="P48" s="26"/>
      <c r="Q48" s="82" t="s">
        <v>200</v>
      </c>
      <c r="R48" s="23"/>
      <c r="S48" s="50"/>
    </row>
    <row r="49" spans="1:19" x14ac:dyDescent="0.35">
      <c r="A49" s="49">
        <v>84</v>
      </c>
      <c r="B49" s="92" t="s">
        <v>163</v>
      </c>
      <c r="C49" s="77" t="s">
        <v>183</v>
      </c>
      <c r="D49" s="59" t="s">
        <v>78</v>
      </c>
      <c r="E49" s="53" t="s">
        <v>80</v>
      </c>
      <c r="F49" s="54" t="s">
        <v>78</v>
      </c>
      <c r="G49" s="54" t="s">
        <v>80</v>
      </c>
      <c r="H49" s="54" t="s">
        <v>78</v>
      </c>
      <c r="I49" s="55" t="s">
        <v>78</v>
      </c>
      <c r="J49" s="44">
        <f t="shared" si="1"/>
        <v>9</v>
      </c>
      <c r="K49" s="42" t="s">
        <v>8</v>
      </c>
      <c r="L49" s="26"/>
      <c r="M49" s="29" t="s">
        <v>8</v>
      </c>
      <c r="N49" s="26"/>
      <c r="O49" s="27" t="s">
        <v>8</v>
      </c>
      <c r="P49" s="26"/>
      <c r="Q49" s="82" t="s">
        <v>200</v>
      </c>
      <c r="R49" s="23"/>
      <c r="S49" s="50"/>
    </row>
    <row r="50" spans="1:19" x14ac:dyDescent="0.35">
      <c r="A50" s="49">
        <v>82</v>
      </c>
      <c r="B50" s="92" t="s">
        <v>164</v>
      </c>
      <c r="C50" s="77" t="s">
        <v>183</v>
      </c>
      <c r="D50" s="59" t="s">
        <v>78</v>
      </c>
      <c r="E50" s="53" t="s">
        <v>80</v>
      </c>
      <c r="F50" s="54" t="s">
        <v>80</v>
      </c>
      <c r="G50" s="54" t="s">
        <v>78</v>
      </c>
      <c r="H50" s="54" t="s">
        <v>78</v>
      </c>
      <c r="I50" s="55" t="s">
        <v>78</v>
      </c>
      <c r="J50" s="44">
        <f t="shared" si="1"/>
        <v>9</v>
      </c>
      <c r="K50" s="42" t="s">
        <v>8</v>
      </c>
      <c r="L50" s="26"/>
      <c r="M50" s="29" t="s">
        <v>8</v>
      </c>
      <c r="N50" s="26"/>
      <c r="O50" s="27" t="s">
        <v>8</v>
      </c>
      <c r="P50" s="26"/>
      <c r="Q50" s="82" t="s">
        <v>203</v>
      </c>
      <c r="R50" s="23"/>
      <c r="S50" s="50"/>
    </row>
    <row r="51" spans="1:19" x14ac:dyDescent="0.35">
      <c r="A51" s="49">
        <v>80</v>
      </c>
      <c r="B51" s="92" t="s">
        <v>162</v>
      </c>
      <c r="C51" s="77" t="s">
        <v>183</v>
      </c>
      <c r="D51" s="59" t="s">
        <v>78</v>
      </c>
      <c r="E51" s="53" t="s">
        <v>80</v>
      </c>
      <c r="F51" s="54" t="s">
        <v>80</v>
      </c>
      <c r="G51" s="54" t="s">
        <v>78</v>
      </c>
      <c r="H51" s="54" t="s">
        <v>78</v>
      </c>
      <c r="I51" s="55" t="s">
        <v>78</v>
      </c>
      <c r="J51" s="44">
        <f t="shared" si="1"/>
        <v>9</v>
      </c>
      <c r="K51" s="42" t="s">
        <v>8</v>
      </c>
      <c r="L51" s="26"/>
      <c r="M51" s="29" t="s">
        <v>8</v>
      </c>
      <c r="N51" s="26"/>
      <c r="O51" s="27" t="s">
        <v>8</v>
      </c>
      <c r="P51" s="26"/>
      <c r="Q51" s="82" t="s">
        <v>191</v>
      </c>
      <c r="R51" s="23"/>
      <c r="S51" s="50"/>
    </row>
    <row r="52" spans="1:19" x14ac:dyDescent="0.35">
      <c r="A52" s="49">
        <v>79</v>
      </c>
      <c r="B52" s="92" t="s">
        <v>156</v>
      </c>
      <c r="C52" s="77" t="s">
        <v>183</v>
      </c>
      <c r="D52" s="59" t="s">
        <v>78</v>
      </c>
      <c r="E52" s="53" t="s">
        <v>80</v>
      </c>
      <c r="F52" s="54" t="s">
        <v>80</v>
      </c>
      <c r="G52" s="54" t="s">
        <v>78</v>
      </c>
      <c r="H52" s="54" t="s">
        <v>78</v>
      </c>
      <c r="I52" s="55" t="s">
        <v>78</v>
      </c>
      <c r="J52" s="44">
        <f t="shared" si="1"/>
        <v>9</v>
      </c>
      <c r="K52" s="42" t="s">
        <v>8</v>
      </c>
      <c r="L52" s="26"/>
      <c r="M52" s="29" t="s">
        <v>8</v>
      </c>
      <c r="N52" s="26"/>
      <c r="O52" s="27" t="s">
        <v>8</v>
      </c>
      <c r="P52" s="26"/>
      <c r="Q52" s="82" t="s">
        <v>191</v>
      </c>
      <c r="R52" s="23"/>
      <c r="S52" s="50"/>
    </row>
    <row r="53" spans="1:19" x14ac:dyDescent="0.35">
      <c r="A53" s="49">
        <v>72</v>
      </c>
      <c r="B53" s="92" t="s">
        <v>155</v>
      </c>
      <c r="C53" s="77" t="s">
        <v>183</v>
      </c>
      <c r="D53" s="59" t="s">
        <v>78</v>
      </c>
      <c r="E53" s="53" t="s">
        <v>80</v>
      </c>
      <c r="F53" s="54" t="s">
        <v>78</v>
      </c>
      <c r="G53" s="54" t="s">
        <v>78</v>
      </c>
      <c r="H53" s="54" t="s">
        <v>80</v>
      </c>
      <c r="I53" s="55" t="s">
        <v>78</v>
      </c>
      <c r="J53" s="44">
        <f t="shared" si="1"/>
        <v>9</v>
      </c>
      <c r="K53" s="42" t="s">
        <v>8</v>
      </c>
      <c r="L53" s="26"/>
      <c r="M53" s="29" t="s">
        <v>8</v>
      </c>
      <c r="N53" s="26"/>
      <c r="O53" s="27" t="s">
        <v>8</v>
      </c>
      <c r="P53" s="26"/>
      <c r="Q53" s="82" t="s">
        <v>193</v>
      </c>
      <c r="R53" s="23"/>
      <c r="S53" s="50"/>
    </row>
    <row r="54" spans="1:19" x14ac:dyDescent="0.35">
      <c r="A54" s="49">
        <v>65</v>
      </c>
      <c r="B54" s="92" t="s">
        <v>151</v>
      </c>
      <c r="C54" s="77" t="s">
        <v>183</v>
      </c>
      <c r="D54" s="59" t="s">
        <v>78</v>
      </c>
      <c r="E54" s="53" t="s">
        <v>80</v>
      </c>
      <c r="F54" s="54" t="s">
        <v>78</v>
      </c>
      <c r="G54" s="54" t="s">
        <v>80</v>
      </c>
      <c r="H54" s="54" t="s">
        <v>78</v>
      </c>
      <c r="I54" s="55" t="s">
        <v>78</v>
      </c>
      <c r="J54" s="44">
        <f t="shared" si="1"/>
        <v>9</v>
      </c>
      <c r="K54" s="42" t="s">
        <v>8</v>
      </c>
      <c r="L54" s="26"/>
      <c r="M54" s="29" t="s">
        <v>8</v>
      </c>
      <c r="N54" s="26"/>
      <c r="O54" s="27" t="s">
        <v>8</v>
      </c>
      <c r="P54" s="26"/>
      <c r="Q54" s="82" t="s">
        <v>203</v>
      </c>
      <c r="R54" s="23"/>
      <c r="S54" s="84" t="s">
        <v>215</v>
      </c>
    </row>
    <row r="55" spans="1:19" x14ac:dyDescent="0.35">
      <c r="A55" s="49">
        <v>64</v>
      </c>
      <c r="B55" s="92" t="s">
        <v>150</v>
      </c>
      <c r="C55" s="77" t="s">
        <v>183</v>
      </c>
      <c r="D55" s="59" t="s">
        <v>78</v>
      </c>
      <c r="E55" s="53" t="s">
        <v>80</v>
      </c>
      <c r="F55" s="54" t="s">
        <v>78</v>
      </c>
      <c r="G55" s="54" t="s">
        <v>80</v>
      </c>
      <c r="H55" s="54" t="s">
        <v>78</v>
      </c>
      <c r="I55" s="55" t="s">
        <v>78</v>
      </c>
      <c r="J55" s="44">
        <f t="shared" si="1"/>
        <v>9</v>
      </c>
      <c r="K55" s="42" t="s">
        <v>8</v>
      </c>
      <c r="L55" s="26"/>
      <c r="M55" s="29" t="s">
        <v>8</v>
      </c>
      <c r="N55" s="26"/>
      <c r="O55" s="27" t="s">
        <v>8</v>
      </c>
      <c r="P55" s="26"/>
      <c r="Q55" s="82" t="s">
        <v>203</v>
      </c>
      <c r="R55" s="23"/>
      <c r="S55" s="84" t="s">
        <v>215</v>
      </c>
    </row>
    <row r="56" spans="1:19" ht="13.5" thickBot="1" x14ac:dyDescent="0.4">
      <c r="A56" s="49">
        <v>63</v>
      </c>
      <c r="B56" s="92" t="s">
        <v>149</v>
      </c>
      <c r="C56" s="77" t="s">
        <v>183</v>
      </c>
      <c r="D56" s="59" t="s">
        <v>78</v>
      </c>
      <c r="E56" s="53" t="s">
        <v>80</v>
      </c>
      <c r="F56" s="54" t="s">
        <v>78</v>
      </c>
      <c r="G56" s="54" t="s">
        <v>80</v>
      </c>
      <c r="H56" s="54" t="s">
        <v>78</v>
      </c>
      <c r="I56" s="55" t="s">
        <v>78</v>
      </c>
      <c r="J56" s="44">
        <f t="shared" si="1"/>
        <v>9</v>
      </c>
      <c r="K56" s="42" t="s">
        <v>8</v>
      </c>
      <c r="L56" s="26"/>
      <c r="M56" s="29" t="s">
        <v>8</v>
      </c>
      <c r="N56" s="26"/>
      <c r="O56" s="27" t="s">
        <v>8</v>
      </c>
      <c r="P56" s="26"/>
      <c r="Q56" s="82" t="s">
        <v>203</v>
      </c>
      <c r="R56" s="23"/>
      <c r="S56" s="84" t="s">
        <v>215</v>
      </c>
    </row>
    <row r="57" spans="1:19" x14ac:dyDescent="0.35">
      <c r="A57" s="49">
        <v>62</v>
      </c>
      <c r="B57" s="92" t="s">
        <v>148</v>
      </c>
      <c r="C57" s="77" t="s">
        <v>183</v>
      </c>
      <c r="D57" s="86" t="s">
        <v>78</v>
      </c>
      <c r="E57" s="87" t="s">
        <v>80</v>
      </c>
      <c r="F57" s="88" t="s">
        <v>78</v>
      </c>
      <c r="G57" s="88" t="s">
        <v>80</v>
      </c>
      <c r="H57" s="88" t="s">
        <v>78</v>
      </c>
      <c r="I57" s="89" t="s">
        <v>78</v>
      </c>
      <c r="J57" s="43">
        <f t="shared" si="1"/>
        <v>9</v>
      </c>
      <c r="K57" s="45" t="s">
        <v>8</v>
      </c>
      <c r="L57" s="46"/>
      <c r="M57" s="47" t="s">
        <v>8</v>
      </c>
      <c r="N57" s="46"/>
      <c r="O57" s="48" t="s">
        <v>8</v>
      </c>
      <c r="P57" s="46"/>
      <c r="Q57" s="81" t="s">
        <v>203</v>
      </c>
      <c r="R57" s="23"/>
      <c r="S57" s="84" t="s">
        <v>215</v>
      </c>
    </row>
    <row r="58" spans="1:19" x14ac:dyDescent="0.35">
      <c r="A58" s="49">
        <v>52</v>
      </c>
      <c r="B58" s="92" t="s">
        <v>144</v>
      </c>
      <c r="C58" s="77" t="s">
        <v>183</v>
      </c>
      <c r="D58" s="59" t="s">
        <v>78</v>
      </c>
      <c r="E58" s="53" t="s">
        <v>78</v>
      </c>
      <c r="F58" s="54" t="s">
        <v>80</v>
      </c>
      <c r="G58" s="54" t="s">
        <v>78</v>
      </c>
      <c r="H58" s="54" t="s">
        <v>78</v>
      </c>
      <c r="I58" s="55" t="s">
        <v>80</v>
      </c>
      <c r="J58" s="44">
        <f t="shared" si="1"/>
        <v>9</v>
      </c>
      <c r="K58" s="42" t="s">
        <v>8</v>
      </c>
      <c r="L58" s="26"/>
      <c r="M58" s="29" t="s">
        <v>8</v>
      </c>
      <c r="N58" s="26"/>
      <c r="O58" s="27" t="s">
        <v>8</v>
      </c>
      <c r="P58" s="26"/>
      <c r="Q58" s="82" t="s">
        <v>191</v>
      </c>
      <c r="R58" s="23"/>
      <c r="S58" s="50"/>
    </row>
    <row r="59" spans="1:19" x14ac:dyDescent="0.35">
      <c r="A59" s="49">
        <v>38</v>
      </c>
      <c r="B59" s="92" t="s">
        <v>205</v>
      </c>
      <c r="C59" s="77" t="s">
        <v>183</v>
      </c>
      <c r="D59" s="60" t="s">
        <v>78</v>
      </c>
      <c r="E59" s="56" t="s">
        <v>78</v>
      </c>
      <c r="F59" s="57" t="s">
        <v>79</v>
      </c>
      <c r="G59" s="57" t="s">
        <v>78</v>
      </c>
      <c r="H59" s="57" t="s">
        <v>78</v>
      </c>
      <c r="I59" s="58" t="s">
        <v>78</v>
      </c>
      <c r="J59" s="44">
        <f t="shared" si="1"/>
        <v>9</v>
      </c>
      <c r="K59" s="42" t="s">
        <v>8</v>
      </c>
      <c r="L59" s="26"/>
      <c r="M59" s="29" t="s">
        <v>8</v>
      </c>
      <c r="N59" s="26"/>
      <c r="O59" s="27" t="s">
        <v>8</v>
      </c>
      <c r="P59" s="26"/>
      <c r="Q59" s="82" t="s">
        <v>198</v>
      </c>
      <c r="R59" s="23"/>
      <c r="S59" s="50"/>
    </row>
    <row r="60" spans="1:19" x14ac:dyDescent="0.35">
      <c r="A60" s="49">
        <v>37</v>
      </c>
      <c r="B60" s="92" t="s">
        <v>138</v>
      </c>
      <c r="C60" s="77" t="s">
        <v>183</v>
      </c>
      <c r="D60" s="60" t="s">
        <v>78</v>
      </c>
      <c r="E60" s="56" t="s">
        <v>78</v>
      </c>
      <c r="F60" s="57" t="s">
        <v>79</v>
      </c>
      <c r="G60" s="57" t="s">
        <v>78</v>
      </c>
      <c r="H60" s="57" t="s">
        <v>78</v>
      </c>
      <c r="I60" s="58" t="s">
        <v>78</v>
      </c>
      <c r="J60" s="44">
        <f t="shared" si="1"/>
        <v>9</v>
      </c>
      <c r="K60" s="42" t="s">
        <v>8</v>
      </c>
      <c r="L60" s="26"/>
      <c r="M60" s="29" t="s">
        <v>8</v>
      </c>
      <c r="N60" s="26"/>
      <c r="O60" s="27" t="s">
        <v>8</v>
      </c>
      <c r="P60" s="26"/>
      <c r="Q60" s="82" t="s">
        <v>198</v>
      </c>
      <c r="R60" s="23"/>
      <c r="S60" s="50"/>
    </row>
    <row r="61" spans="1:19" x14ac:dyDescent="0.35">
      <c r="A61" s="49">
        <v>36</v>
      </c>
      <c r="B61" s="92" t="s">
        <v>127</v>
      </c>
      <c r="C61" s="77" t="s">
        <v>183</v>
      </c>
      <c r="D61" s="60" t="s">
        <v>78</v>
      </c>
      <c r="E61" s="56" t="s">
        <v>78</v>
      </c>
      <c r="F61" s="57" t="s">
        <v>79</v>
      </c>
      <c r="G61" s="57" t="s">
        <v>78</v>
      </c>
      <c r="H61" s="57" t="s">
        <v>78</v>
      </c>
      <c r="I61" s="58" t="s">
        <v>78</v>
      </c>
      <c r="J61" s="44">
        <f t="shared" si="1"/>
        <v>9</v>
      </c>
      <c r="K61" s="42" t="s">
        <v>8</v>
      </c>
      <c r="L61" s="26"/>
      <c r="M61" s="29" t="s">
        <v>8</v>
      </c>
      <c r="N61" s="26"/>
      <c r="O61" s="27" t="s">
        <v>8</v>
      </c>
      <c r="P61" s="26"/>
      <c r="Q61" s="82" t="s">
        <v>203</v>
      </c>
      <c r="R61" s="23"/>
      <c r="S61" s="50"/>
    </row>
    <row r="62" spans="1:19" x14ac:dyDescent="0.35">
      <c r="A62" s="49">
        <v>35</v>
      </c>
      <c r="B62" s="92" t="s">
        <v>126</v>
      </c>
      <c r="C62" s="77" t="s">
        <v>183</v>
      </c>
      <c r="D62" s="60" t="s">
        <v>78</v>
      </c>
      <c r="E62" s="56" t="s">
        <v>78</v>
      </c>
      <c r="F62" s="57" t="s">
        <v>79</v>
      </c>
      <c r="G62" s="57" t="s">
        <v>78</v>
      </c>
      <c r="H62" s="57" t="s">
        <v>78</v>
      </c>
      <c r="I62" s="58" t="s">
        <v>78</v>
      </c>
      <c r="J62" s="44">
        <f t="shared" si="1"/>
        <v>9</v>
      </c>
      <c r="K62" s="42" t="s">
        <v>8</v>
      </c>
      <c r="L62" s="26"/>
      <c r="M62" s="29" t="s">
        <v>8</v>
      </c>
      <c r="N62" s="26"/>
      <c r="O62" s="27" t="s">
        <v>8</v>
      </c>
      <c r="P62" s="26"/>
      <c r="Q62" s="82" t="s">
        <v>203</v>
      </c>
      <c r="R62" s="23"/>
      <c r="S62" s="50"/>
    </row>
    <row r="63" spans="1:19" x14ac:dyDescent="0.35">
      <c r="A63" s="49">
        <v>33</v>
      </c>
      <c r="B63" s="92" t="s">
        <v>124</v>
      </c>
      <c r="C63" s="77" t="s">
        <v>183</v>
      </c>
      <c r="D63" s="60" t="s">
        <v>78</v>
      </c>
      <c r="E63" s="56" t="s">
        <v>78</v>
      </c>
      <c r="F63" s="57" t="s">
        <v>79</v>
      </c>
      <c r="G63" s="57" t="s">
        <v>78</v>
      </c>
      <c r="H63" s="57" t="s">
        <v>78</v>
      </c>
      <c r="I63" s="58" t="s">
        <v>78</v>
      </c>
      <c r="J63" s="44">
        <f t="shared" si="1"/>
        <v>9</v>
      </c>
      <c r="K63" s="42" t="s">
        <v>8</v>
      </c>
      <c r="L63" s="26"/>
      <c r="M63" s="29" t="s">
        <v>8</v>
      </c>
      <c r="N63" s="26"/>
      <c r="O63" s="27" t="s">
        <v>8</v>
      </c>
      <c r="P63" s="26"/>
      <c r="Q63" s="82" t="s">
        <v>203</v>
      </c>
      <c r="R63" s="23"/>
      <c r="S63" s="50"/>
    </row>
    <row r="64" spans="1:19" x14ac:dyDescent="0.35">
      <c r="A64" s="49">
        <v>32</v>
      </c>
      <c r="B64" s="92" t="s">
        <v>131</v>
      </c>
      <c r="C64" s="77" t="s">
        <v>183</v>
      </c>
      <c r="D64" s="60" t="s">
        <v>78</v>
      </c>
      <c r="E64" s="56" t="s">
        <v>78</v>
      </c>
      <c r="F64" s="57" t="s">
        <v>79</v>
      </c>
      <c r="G64" s="57" t="s">
        <v>78</v>
      </c>
      <c r="H64" s="57" t="s">
        <v>78</v>
      </c>
      <c r="I64" s="58" t="s">
        <v>78</v>
      </c>
      <c r="J64" s="44">
        <f t="shared" si="1"/>
        <v>9</v>
      </c>
      <c r="K64" s="42" t="s">
        <v>8</v>
      </c>
      <c r="L64" s="26"/>
      <c r="M64" s="29" t="s">
        <v>8</v>
      </c>
      <c r="N64" s="26"/>
      <c r="O64" s="27" t="s">
        <v>8</v>
      </c>
      <c r="P64" s="26"/>
      <c r="Q64" s="82" t="s">
        <v>203</v>
      </c>
      <c r="R64" s="23"/>
      <c r="S64" s="50"/>
    </row>
    <row r="65" spans="1:19" x14ac:dyDescent="0.35">
      <c r="A65" s="49">
        <v>31</v>
      </c>
      <c r="B65" s="92" t="s">
        <v>130</v>
      </c>
      <c r="C65" s="77" t="s">
        <v>183</v>
      </c>
      <c r="D65" s="60" t="s">
        <v>78</v>
      </c>
      <c r="E65" s="56" t="s">
        <v>78</v>
      </c>
      <c r="F65" s="57" t="s">
        <v>79</v>
      </c>
      <c r="G65" s="57" t="s">
        <v>78</v>
      </c>
      <c r="H65" s="57" t="s">
        <v>78</v>
      </c>
      <c r="I65" s="58" t="s">
        <v>78</v>
      </c>
      <c r="J65" s="44">
        <f t="shared" si="1"/>
        <v>9</v>
      </c>
      <c r="K65" s="42" t="s">
        <v>8</v>
      </c>
      <c r="L65" s="26"/>
      <c r="M65" s="29" t="s">
        <v>8</v>
      </c>
      <c r="N65" s="26"/>
      <c r="O65" s="27" t="s">
        <v>8</v>
      </c>
      <c r="P65" s="26"/>
      <c r="Q65" s="82" t="s">
        <v>203</v>
      </c>
      <c r="R65" s="23"/>
      <c r="S65" s="50"/>
    </row>
    <row r="66" spans="1:19" x14ac:dyDescent="0.35">
      <c r="A66" s="49">
        <v>30</v>
      </c>
      <c r="B66" s="92" t="s">
        <v>129</v>
      </c>
      <c r="C66" s="77" t="s">
        <v>183</v>
      </c>
      <c r="D66" s="60" t="s">
        <v>78</v>
      </c>
      <c r="E66" s="56" t="s">
        <v>78</v>
      </c>
      <c r="F66" s="57" t="s">
        <v>79</v>
      </c>
      <c r="G66" s="57" t="s">
        <v>78</v>
      </c>
      <c r="H66" s="57" t="s">
        <v>78</v>
      </c>
      <c r="I66" s="58" t="s">
        <v>78</v>
      </c>
      <c r="J66" s="44">
        <f t="shared" si="1"/>
        <v>9</v>
      </c>
      <c r="K66" s="42" t="s">
        <v>8</v>
      </c>
      <c r="L66" s="26"/>
      <c r="M66" s="29" t="s">
        <v>8</v>
      </c>
      <c r="N66" s="26"/>
      <c r="O66" s="27" t="s">
        <v>8</v>
      </c>
      <c r="P66" s="26"/>
      <c r="Q66" s="82" t="s">
        <v>203</v>
      </c>
      <c r="R66" s="23"/>
      <c r="S66" s="50"/>
    </row>
    <row r="67" spans="1:19" x14ac:dyDescent="0.35">
      <c r="A67" s="49">
        <v>29</v>
      </c>
      <c r="B67" s="92" t="s">
        <v>128</v>
      </c>
      <c r="C67" s="77" t="s">
        <v>183</v>
      </c>
      <c r="D67" s="60" t="s">
        <v>78</v>
      </c>
      <c r="E67" s="56" t="s">
        <v>78</v>
      </c>
      <c r="F67" s="57" t="s">
        <v>79</v>
      </c>
      <c r="G67" s="57" t="s">
        <v>78</v>
      </c>
      <c r="H67" s="57" t="s">
        <v>78</v>
      </c>
      <c r="I67" s="58" t="s">
        <v>78</v>
      </c>
      <c r="J67" s="44">
        <f t="shared" si="1"/>
        <v>9</v>
      </c>
      <c r="K67" s="42" t="s">
        <v>8</v>
      </c>
      <c r="L67" s="26"/>
      <c r="M67" s="29" t="s">
        <v>8</v>
      </c>
      <c r="N67" s="26"/>
      <c r="O67" s="27" t="s">
        <v>8</v>
      </c>
      <c r="P67" s="26"/>
      <c r="Q67" s="82" t="s">
        <v>203</v>
      </c>
      <c r="R67" s="23"/>
      <c r="S67" s="50"/>
    </row>
    <row r="68" spans="1:19" x14ac:dyDescent="0.35">
      <c r="A68" s="49">
        <v>28</v>
      </c>
      <c r="B68" s="92" t="s">
        <v>123</v>
      </c>
      <c r="C68" s="77" t="s">
        <v>183</v>
      </c>
      <c r="D68" s="60" t="s">
        <v>78</v>
      </c>
      <c r="E68" s="56" t="s">
        <v>78</v>
      </c>
      <c r="F68" s="57" t="s">
        <v>79</v>
      </c>
      <c r="G68" s="57" t="s">
        <v>78</v>
      </c>
      <c r="H68" s="57" t="s">
        <v>78</v>
      </c>
      <c r="I68" s="58" t="s">
        <v>78</v>
      </c>
      <c r="J68" s="44">
        <f t="shared" si="1"/>
        <v>9</v>
      </c>
      <c r="K68" s="42" t="s">
        <v>8</v>
      </c>
      <c r="L68" s="26"/>
      <c r="M68" s="29" t="s">
        <v>8</v>
      </c>
      <c r="N68" s="26"/>
      <c r="O68" s="27" t="s">
        <v>8</v>
      </c>
      <c r="P68" s="26"/>
      <c r="Q68" s="82" t="s">
        <v>203</v>
      </c>
      <c r="R68" s="23"/>
      <c r="S68" s="50"/>
    </row>
    <row r="69" spans="1:19" x14ac:dyDescent="0.35">
      <c r="A69" s="49">
        <v>27</v>
      </c>
      <c r="B69" s="92" t="s">
        <v>122</v>
      </c>
      <c r="C69" s="77" t="s">
        <v>183</v>
      </c>
      <c r="D69" s="60" t="s">
        <v>78</v>
      </c>
      <c r="E69" s="56" t="s">
        <v>78</v>
      </c>
      <c r="F69" s="57" t="s">
        <v>79</v>
      </c>
      <c r="G69" s="57" t="s">
        <v>78</v>
      </c>
      <c r="H69" s="57" t="s">
        <v>78</v>
      </c>
      <c r="I69" s="58" t="s">
        <v>78</v>
      </c>
      <c r="J69" s="44">
        <f t="shared" ref="J69:J97" si="2">(COUNTIF(E69:I69,"h")*5+COUNTIF(E69:I69,"m")*3+COUNTIF(E69:I69,"l"))*IF(D69="h", 5, IF(D69="m", 3,1))</f>
        <v>9</v>
      </c>
      <c r="K69" s="42" t="s">
        <v>8</v>
      </c>
      <c r="L69" s="26"/>
      <c r="M69" s="29" t="s">
        <v>8</v>
      </c>
      <c r="N69" s="26"/>
      <c r="O69" s="27" t="s">
        <v>8</v>
      </c>
      <c r="P69" s="26"/>
      <c r="Q69" s="82" t="s">
        <v>203</v>
      </c>
      <c r="R69" s="23"/>
      <c r="S69" s="50"/>
    </row>
    <row r="70" spans="1:19" x14ac:dyDescent="0.35">
      <c r="A70" s="49">
        <v>26</v>
      </c>
      <c r="B70" s="92" t="s">
        <v>121</v>
      </c>
      <c r="C70" s="77" t="s">
        <v>183</v>
      </c>
      <c r="D70" s="60" t="s">
        <v>78</v>
      </c>
      <c r="E70" s="56" t="s">
        <v>78</v>
      </c>
      <c r="F70" s="57" t="s">
        <v>79</v>
      </c>
      <c r="G70" s="57" t="s">
        <v>78</v>
      </c>
      <c r="H70" s="57" t="s">
        <v>78</v>
      </c>
      <c r="I70" s="58" t="s">
        <v>78</v>
      </c>
      <c r="J70" s="44">
        <f t="shared" si="2"/>
        <v>9</v>
      </c>
      <c r="K70" s="42" t="s">
        <v>8</v>
      </c>
      <c r="L70" s="26"/>
      <c r="M70" s="29" t="s">
        <v>8</v>
      </c>
      <c r="N70" s="26"/>
      <c r="O70" s="27" t="s">
        <v>8</v>
      </c>
      <c r="P70" s="26"/>
      <c r="Q70" s="82" t="s">
        <v>203</v>
      </c>
      <c r="R70" s="23"/>
      <c r="S70" s="50"/>
    </row>
    <row r="71" spans="1:19" x14ac:dyDescent="0.35">
      <c r="A71" s="49">
        <v>25</v>
      </c>
      <c r="B71" s="92" t="s">
        <v>120</v>
      </c>
      <c r="C71" s="77" t="s">
        <v>183</v>
      </c>
      <c r="D71" s="60" t="s">
        <v>78</v>
      </c>
      <c r="E71" s="56" t="s">
        <v>78</v>
      </c>
      <c r="F71" s="57" t="s">
        <v>79</v>
      </c>
      <c r="G71" s="57" t="s">
        <v>78</v>
      </c>
      <c r="H71" s="57" t="s">
        <v>78</v>
      </c>
      <c r="I71" s="58" t="s">
        <v>78</v>
      </c>
      <c r="J71" s="44">
        <f t="shared" si="2"/>
        <v>9</v>
      </c>
      <c r="K71" s="42" t="s">
        <v>8</v>
      </c>
      <c r="L71" s="26"/>
      <c r="M71" s="29" t="s">
        <v>8</v>
      </c>
      <c r="N71" s="26"/>
      <c r="O71" s="27" t="s">
        <v>8</v>
      </c>
      <c r="P71" s="26"/>
      <c r="Q71" s="82" t="s">
        <v>203</v>
      </c>
      <c r="R71" s="23"/>
      <c r="S71" s="50"/>
    </row>
    <row r="72" spans="1:19" x14ac:dyDescent="0.35">
      <c r="A72" s="49">
        <v>24</v>
      </c>
      <c r="B72" s="92" t="s">
        <v>119</v>
      </c>
      <c r="C72" s="77" t="s">
        <v>183</v>
      </c>
      <c r="D72" s="60" t="s">
        <v>78</v>
      </c>
      <c r="E72" s="56" t="s">
        <v>78</v>
      </c>
      <c r="F72" s="57" t="s">
        <v>79</v>
      </c>
      <c r="G72" s="57" t="s">
        <v>78</v>
      </c>
      <c r="H72" s="57" t="s">
        <v>78</v>
      </c>
      <c r="I72" s="58" t="s">
        <v>78</v>
      </c>
      <c r="J72" s="44">
        <f t="shared" si="2"/>
        <v>9</v>
      </c>
      <c r="K72" s="42" t="s">
        <v>8</v>
      </c>
      <c r="L72" s="26"/>
      <c r="M72" s="29" t="s">
        <v>8</v>
      </c>
      <c r="N72" s="26"/>
      <c r="O72" s="27" t="s">
        <v>8</v>
      </c>
      <c r="P72" s="26"/>
      <c r="Q72" s="82" t="s">
        <v>203</v>
      </c>
      <c r="R72" s="23"/>
      <c r="S72" s="50"/>
    </row>
    <row r="73" spans="1:19" ht="25.5" x14ac:dyDescent="0.35">
      <c r="A73" s="49">
        <v>23</v>
      </c>
      <c r="B73" s="92" t="s">
        <v>118</v>
      </c>
      <c r="C73" s="77" t="s">
        <v>183</v>
      </c>
      <c r="D73" s="60" t="s">
        <v>78</v>
      </c>
      <c r="E73" s="56" t="s">
        <v>78</v>
      </c>
      <c r="F73" s="57" t="s">
        <v>79</v>
      </c>
      <c r="G73" s="57" t="s">
        <v>78</v>
      </c>
      <c r="H73" s="57" t="s">
        <v>78</v>
      </c>
      <c r="I73" s="58" t="s">
        <v>78</v>
      </c>
      <c r="J73" s="44">
        <f t="shared" si="2"/>
        <v>9</v>
      </c>
      <c r="K73" s="42" t="s">
        <v>8</v>
      </c>
      <c r="L73" s="26"/>
      <c r="M73" s="29" t="s">
        <v>8</v>
      </c>
      <c r="N73" s="26"/>
      <c r="O73" s="27" t="s">
        <v>8</v>
      </c>
      <c r="P73" s="26"/>
      <c r="Q73" s="82" t="s">
        <v>203</v>
      </c>
      <c r="R73" s="23"/>
      <c r="S73" s="84" t="s">
        <v>202</v>
      </c>
    </row>
    <row r="74" spans="1:19" x14ac:dyDescent="0.35">
      <c r="A74" s="49">
        <v>22</v>
      </c>
      <c r="B74" s="92" t="s">
        <v>201</v>
      </c>
      <c r="C74" s="77" t="s">
        <v>183</v>
      </c>
      <c r="D74" s="60" t="s">
        <v>78</v>
      </c>
      <c r="E74" s="56" t="s">
        <v>78</v>
      </c>
      <c r="F74" s="57" t="s">
        <v>79</v>
      </c>
      <c r="G74" s="57" t="s">
        <v>78</v>
      </c>
      <c r="H74" s="57" t="s">
        <v>78</v>
      </c>
      <c r="I74" s="58" t="s">
        <v>78</v>
      </c>
      <c r="J74" s="44">
        <f t="shared" si="2"/>
        <v>9</v>
      </c>
      <c r="K74" s="42" t="s">
        <v>8</v>
      </c>
      <c r="L74" s="26"/>
      <c r="M74" s="29" t="s">
        <v>8</v>
      </c>
      <c r="N74" s="26"/>
      <c r="O74" s="27" t="s">
        <v>8</v>
      </c>
      <c r="P74" s="26"/>
      <c r="Q74" s="82" t="s">
        <v>198</v>
      </c>
      <c r="R74" s="23"/>
      <c r="S74" s="50"/>
    </row>
    <row r="75" spans="1:19" x14ac:dyDescent="0.35">
      <c r="A75" s="49">
        <v>110</v>
      </c>
      <c r="B75" s="92" t="s">
        <v>220</v>
      </c>
      <c r="C75" s="77" t="s">
        <v>183</v>
      </c>
      <c r="D75" s="59" t="s">
        <v>78</v>
      </c>
      <c r="E75" s="53" t="s">
        <v>78</v>
      </c>
      <c r="F75" s="54" t="s">
        <v>80</v>
      </c>
      <c r="G75" s="54" t="s">
        <v>78</v>
      </c>
      <c r="H75" s="54" t="s">
        <v>78</v>
      </c>
      <c r="I75" s="55" t="s">
        <v>78</v>
      </c>
      <c r="J75" s="44">
        <f t="shared" si="2"/>
        <v>7</v>
      </c>
      <c r="K75" s="42"/>
      <c r="L75" s="26"/>
      <c r="M75" s="29"/>
      <c r="N75" s="26"/>
      <c r="O75" s="27"/>
      <c r="P75" s="26"/>
      <c r="Q75" s="82" t="s">
        <v>203</v>
      </c>
      <c r="R75" s="23"/>
      <c r="S75" s="84" t="s">
        <v>229</v>
      </c>
    </row>
    <row r="76" spans="1:19" x14ac:dyDescent="0.35">
      <c r="A76" s="49">
        <v>60</v>
      </c>
      <c r="B76" s="92" t="s">
        <v>213</v>
      </c>
      <c r="C76" s="77" t="s">
        <v>183</v>
      </c>
      <c r="D76" s="59" t="s">
        <v>78</v>
      </c>
      <c r="E76" s="53" t="s">
        <v>78</v>
      </c>
      <c r="F76" s="54" t="s">
        <v>78</v>
      </c>
      <c r="G76" s="54" t="s">
        <v>80</v>
      </c>
      <c r="H76" s="54" t="s">
        <v>78</v>
      </c>
      <c r="I76" s="55" t="s">
        <v>78</v>
      </c>
      <c r="J76" s="44">
        <f t="shared" si="2"/>
        <v>7</v>
      </c>
      <c r="K76" s="42" t="s">
        <v>8</v>
      </c>
      <c r="L76" s="26"/>
      <c r="M76" s="29" t="s">
        <v>8</v>
      </c>
      <c r="N76" s="26"/>
      <c r="O76" s="27" t="s">
        <v>8</v>
      </c>
      <c r="P76" s="26"/>
      <c r="Q76" s="82" t="s">
        <v>208</v>
      </c>
      <c r="R76" s="23"/>
      <c r="S76" s="50"/>
    </row>
    <row r="77" spans="1:19" x14ac:dyDescent="0.35">
      <c r="A77" s="49">
        <v>51</v>
      </c>
      <c r="B77" s="92" t="s">
        <v>137</v>
      </c>
      <c r="C77" s="77" t="s">
        <v>183</v>
      </c>
      <c r="D77" s="59" t="s">
        <v>78</v>
      </c>
      <c r="E77" s="53" t="s">
        <v>78</v>
      </c>
      <c r="F77" s="54" t="s">
        <v>78</v>
      </c>
      <c r="G77" s="54" t="s">
        <v>78</v>
      </c>
      <c r="H77" s="54" t="s">
        <v>80</v>
      </c>
      <c r="I77" s="55" t="s">
        <v>78</v>
      </c>
      <c r="J77" s="44">
        <f t="shared" si="2"/>
        <v>7</v>
      </c>
      <c r="K77" s="42" t="s">
        <v>8</v>
      </c>
      <c r="L77" s="26"/>
      <c r="M77" s="29" t="s">
        <v>8</v>
      </c>
      <c r="N77" s="26"/>
      <c r="O77" s="27" t="s">
        <v>8</v>
      </c>
      <c r="P77" s="26"/>
      <c r="Q77" s="82" t="s">
        <v>193</v>
      </c>
      <c r="R77" s="23"/>
      <c r="S77" s="50"/>
    </row>
    <row r="78" spans="1:19" x14ac:dyDescent="0.35">
      <c r="A78" s="49">
        <v>50</v>
      </c>
      <c r="B78" s="92" t="s">
        <v>207</v>
      </c>
      <c r="C78" s="77" t="s">
        <v>183</v>
      </c>
      <c r="D78" s="59" t="s">
        <v>78</v>
      </c>
      <c r="E78" s="53" t="s">
        <v>78</v>
      </c>
      <c r="F78" s="54" t="s">
        <v>78</v>
      </c>
      <c r="G78" s="54" t="s">
        <v>78</v>
      </c>
      <c r="H78" s="54" t="s">
        <v>80</v>
      </c>
      <c r="I78" s="55" t="s">
        <v>78</v>
      </c>
      <c r="J78" s="44">
        <f t="shared" si="2"/>
        <v>7</v>
      </c>
      <c r="K78" s="42" t="s">
        <v>8</v>
      </c>
      <c r="L78" s="26"/>
      <c r="M78" s="29" t="s">
        <v>8</v>
      </c>
      <c r="N78" s="26"/>
      <c r="O78" s="27" t="s">
        <v>8</v>
      </c>
      <c r="P78" s="26"/>
      <c r="Q78" s="82" t="s">
        <v>193</v>
      </c>
      <c r="R78" s="23"/>
      <c r="S78" s="50"/>
    </row>
    <row r="79" spans="1:19" x14ac:dyDescent="0.35">
      <c r="A79" s="49">
        <v>40</v>
      </c>
      <c r="B79" s="92" t="s">
        <v>133</v>
      </c>
      <c r="C79" s="77" t="s">
        <v>183</v>
      </c>
      <c r="D79" s="59" t="s">
        <v>78</v>
      </c>
      <c r="E79" s="53" t="s">
        <v>78</v>
      </c>
      <c r="F79" s="54" t="s">
        <v>80</v>
      </c>
      <c r="G79" s="54" t="s">
        <v>78</v>
      </c>
      <c r="H79" s="54" t="s">
        <v>78</v>
      </c>
      <c r="I79" s="55" t="s">
        <v>78</v>
      </c>
      <c r="J79" s="44">
        <f t="shared" si="2"/>
        <v>7</v>
      </c>
      <c r="K79" s="42" t="s">
        <v>8</v>
      </c>
      <c r="L79" s="26"/>
      <c r="M79" s="29" t="s">
        <v>8</v>
      </c>
      <c r="N79" s="26"/>
      <c r="O79" s="27" t="s">
        <v>8</v>
      </c>
      <c r="P79" s="26"/>
      <c r="Q79" s="82" t="s">
        <v>198</v>
      </c>
      <c r="R79" s="23"/>
      <c r="S79" s="50"/>
    </row>
    <row r="80" spans="1:19" x14ac:dyDescent="0.35">
      <c r="A80" s="49">
        <v>18</v>
      </c>
      <c r="B80" s="92" t="s">
        <v>117</v>
      </c>
      <c r="C80" s="91" t="s">
        <v>232</v>
      </c>
      <c r="D80" s="60" t="s">
        <v>78</v>
      </c>
      <c r="E80" s="56" t="s">
        <v>78</v>
      </c>
      <c r="F80" s="57" t="s">
        <v>78</v>
      </c>
      <c r="G80" s="57" t="s">
        <v>78</v>
      </c>
      <c r="H80" s="57" t="s">
        <v>78</v>
      </c>
      <c r="I80" s="58" t="s">
        <v>78</v>
      </c>
      <c r="J80" s="44">
        <f t="shared" si="2"/>
        <v>5</v>
      </c>
      <c r="K80" s="42" t="s">
        <v>8</v>
      </c>
      <c r="L80" s="26"/>
      <c r="M80" s="29" t="s">
        <v>8</v>
      </c>
      <c r="N80" s="26"/>
      <c r="O80" s="27" t="s">
        <v>8</v>
      </c>
      <c r="P80" s="26"/>
      <c r="Q80" s="82" t="s">
        <v>231</v>
      </c>
      <c r="R80" s="23"/>
      <c r="S80" s="50"/>
    </row>
    <row r="81" spans="1:19" x14ac:dyDescent="0.35">
      <c r="A81" s="49">
        <v>12</v>
      </c>
      <c r="B81" s="92" t="s">
        <v>197</v>
      </c>
      <c r="C81" s="91" t="s">
        <v>232</v>
      </c>
      <c r="D81" s="60" t="s">
        <v>78</v>
      </c>
      <c r="E81" s="56" t="s">
        <v>78</v>
      </c>
      <c r="F81" s="57" t="s">
        <v>78</v>
      </c>
      <c r="G81" s="57" t="s">
        <v>78</v>
      </c>
      <c r="H81" s="57" t="s">
        <v>78</v>
      </c>
      <c r="I81" s="58" t="s">
        <v>78</v>
      </c>
      <c r="J81" s="44">
        <f t="shared" si="2"/>
        <v>5</v>
      </c>
      <c r="K81" s="42" t="s">
        <v>8</v>
      </c>
      <c r="L81" s="26"/>
      <c r="M81" s="29" t="s">
        <v>8</v>
      </c>
      <c r="N81" s="26"/>
      <c r="O81" s="27" t="s">
        <v>8</v>
      </c>
      <c r="P81" s="26"/>
      <c r="Q81" s="82" t="s">
        <v>196</v>
      </c>
      <c r="R81" s="23"/>
      <c r="S81" s="50"/>
    </row>
    <row r="82" spans="1:19" x14ac:dyDescent="0.35">
      <c r="A82" s="49">
        <v>91</v>
      </c>
      <c r="B82" s="92" t="s">
        <v>166</v>
      </c>
      <c r="C82" s="77" t="s">
        <v>183</v>
      </c>
      <c r="D82" s="59" t="s">
        <v>78</v>
      </c>
      <c r="E82" s="53" t="s">
        <v>78</v>
      </c>
      <c r="F82" s="54" t="s">
        <v>78</v>
      </c>
      <c r="G82" s="54" t="s">
        <v>78</v>
      </c>
      <c r="H82" s="54" t="s">
        <v>78</v>
      </c>
      <c r="I82" s="55" t="s">
        <v>78</v>
      </c>
      <c r="J82" s="44">
        <f t="shared" si="2"/>
        <v>5</v>
      </c>
      <c r="K82" s="42" t="s">
        <v>8</v>
      </c>
      <c r="L82" s="26"/>
      <c r="M82" s="29" t="s">
        <v>8</v>
      </c>
      <c r="N82" s="26"/>
      <c r="O82" s="27" t="s">
        <v>8</v>
      </c>
      <c r="P82" s="26"/>
      <c r="Q82" s="82" t="s">
        <v>231</v>
      </c>
      <c r="R82" s="23"/>
      <c r="S82" s="50"/>
    </row>
    <row r="83" spans="1:19" x14ac:dyDescent="0.35">
      <c r="A83" s="49">
        <v>67</v>
      </c>
      <c r="B83" s="92" t="s">
        <v>154</v>
      </c>
      <c r="C83" s="77" t="s">
        <v>183</v>
      </c>
      <c r="D83" s="59" t="s">
        <v>78</v>
      </c>
      <c r="E83" s="53" t="s">
        <v>78</v>
      </c>
      <c r="F83" s="54" t="s">
        <v>78</v>
      </c>
      <c r="G83" s="54" t="s">
        <v>78</v>
      </c>
      <c r="H83" s="54" t="s">
        <v>78</v>
      </c>
      <c r="I83" s="58" t="s">
        <v>78</v>
      </c>
      <c r="J83" s="44">
        <f t="shared" si="2"/>
        <v>5</v>
      </c>
      <c r="K83" s="42" t="s">
        <v>8</v>
      </c>
      <c r="L83" s="26"/>
      <c r="M83" s="29" t="s">
        <v>8</v>
      </c>
      <c r="N83" s="26"/>
      <c r="O83" s="27" t="s">
        <v>8</v>
      </c>
      <c r="P83" s="26"/>
      <c r="Q83" s="82" t="s">
        <v>231</v>
      </c>
      <c r="R83" s="23"/>
      <c r="S83" s="84" t="s">
        <v>216</v>
      </c>
    </row>
    <row r="84" spans="1:19" x14ac:dyDescent="0.35">
      <c r="A84" s="49">
        <v>66</v>
      </c>
      <c r="B84" s="92" t="s">
        <v>153</v>
      </c>
      <c r="C84" s="77" t="s">
        <v>183</v>
      </c>
      <c r="D84" s="59" t="s">
        <v>78</v>
      </c>
      <c r="E84" s="53" t="s">
        <v>78</v>
      </c>
      <c r="F84" s="54" t="s">
        <v>78</v>
      </c>
      <c r="G84" s="54" t="s">
        <v>78</v>
      </c>
      <c r="H84" s="54" t="s">
        <v>78</v>
      </c>
      <c r="I84" s="58" t="s">
        <v>78</v>
      </c>
      <c r="J84" s="44">
        <f t="shared" si="2"/>
        <v>5</v>
      </c>
      <c r="K84" s="42" t="s">
        <v>8</v>
      </c>
      <c r="L84" s="26"/>
      <c r="M84" s="29" t="s">
        <v>8</v>
      </c>
      <c r="N84" s="26"/>
      <c r="O84" s="27" t="s">
        <v>8</v>
      </c>
      <c r="P84" s="26"/>
      <c r="Q84" s="82" t="s">
        <v>231</v>
      </c>
      <c r="R84" s="23"/>
      <c r="S84" s="84" t="s">
        <v>216</v>
      </c>
    </row>
    <row r="85" spans="1:19" x14ac:dyDescent="0.35">
      <c r="A85" s="49">
        <v>21</v>
      </c>
      <c r="B85" s="92" t="s">
        <v>116</v>
      </c>
      <c r="C85" s="77" t="s">
        <v>183</v>
      </c>
      <c r="D85" s="60" t="s">
        <v>78</v>
      </c>
      <c r="E85" s="56" t="s">
        <v>78</v>
      </c>
      <c r="F85" s="57" t="s">
        <v>78</v>
      </c>
      <c r="G85" s="57" t="s">
        <v>78</v>
      </c>
      <c r="H85" s="57" t="s">
        <v>78</v>
      </c>
      <c r="I85" s="58" t="s">
        <v>78</v>
      </c>
      <c r="J85" s="44">
        <f t="shared" si="2"/>
        <v>5</v>
      </c>
      <c r="K85" s="42" t="s">
        <v>8</v>
      </c>
      <c r="L85" s="26"/>
      <c r="M85" s="29" t="s">
        <v>8</v>
      </c>
      <c r="N85" s="26"/>
      <c r="O85" s="27" t="s">
        <v>8</v>
      </c>
      <c r="P85" s="26"/>
      <c r="Q85" s="82" t="s">
        <v>191</v>
      </c>
      <c r="R85" s="23"/>
      <c r="S85" s="50"/>
    </row>
    <row r="86" spans="1:19" x14ac:dyDescent="0.35">
      <c r="A86" s="49">
        <v>106</v>
      </c>
      <c r="B86" s="92" t="s">
        <v>188</v>
      </c>
      <c r="C86" s="77" t="s">
        <v>183</v>
      </c>
      <c r="D86" s="59"/>
      <c r="E86" s="53"/>
      <c r="F86" s="54"/>
      <c r="G86" s="54"/>
      <c r="H86" s="54"/>
      <c r="I86" s="55"/>
      <c r="J86" s="44">
        <f t="shared" si="2"/>
        <v>0</v>
      </c>
      <c r="K86" s="42" t="s">
        <v>8</v>
      </c>
      <c r="L86" s="26"/>
      <c r="M86" s="29" t="s">
        <v>8</v>
      </c>
      <c r="N86" s="26"/>
      <c r="O86" s="27" t="s">
        <v>8</v>
      </c>
      <c r="P86" s="26"/>
      <c r="Q86" s="82" t="s">
        <v>226</v>
      </c>
      <c r="R86" s="23"/>
      <c r="S86" s="84" t="s">
        <v>225</v>
      </c>
    </row>
    <row r="87" spans="1:19" x14ac:dyDescent="0.35">
      <c r="A87" s="49">
        <v>93</v>
      </c>
      <c r="B87" s="92" t="s">
        <v>167</v>
      </c>
      <c r="C87" s="77" t="s">
        <v>183</v>
      </c>
      <c r="D87" s="59"/>
      <c r="E87" s="53"/>
      <c r="F87" s="54"/>
      <c r="G87" s="54"/>
      <c r="H87" s="54"/>
      <c r="I87" s="55"/>
      <c r="J87" s="44">
        <f t="shared" si="2"/>
        <v>0</v>
      </c>
      <c r="K87" s="42" t="s">
        <v>8</v>
      </c>
      <c r="L87" s="26"/>
      <c r="M87" s="29" t="s">
        <v>8</v>
      </c>
      <c r="N87" s="26"/>
      <c r="O87" s="27" t="s">
        <v>8</v>
      </c>
      <c r="P87" s="26"/>
      <c r="Q87" s="82" t="s">
        <v>190</v>
      </c>
      <c r="R87" s="23"/>
      <c r="S87" s="84" t="s">
        <v>225</v>
      </c>
    </row>
    <row r="88" spans="1:19" x14ac:dyDescent="0.35">
      <c r="A88" s="49">
        <v>88</v>
      </c>
      <c r="B88" s="92" t="s">
        <v>165</v>
      </c>
      <c r="C88" s="77" t="s">
        <v>183</v>
      </c>
      <c r="D88" s="59"/>
      <c r="E88" s="53"/>
      <c r="F88" s="54"/>
      <c r="G88" s="54"/>
      <c r="H88" s="54"/>
      <c r="I88" s="55"/>
      <c r="J88" s="44">
        <f t="shared" si="2"/>
        <v>0</v>
      </c>
      <c r="K88" s="42" t="s">
        <v>8</v>
      </c>
      <c r="L88" s="26"/>
      <c r="M88" s="29" t="s">
        <v>8</v>
      </c>
      <c r="N88" s="26"/>
      <c r="O88" s="27" t="s">
        <v>8</v>
      </c>
      <c r="P88" s="26"/>
      <c r="Q88" s="82" t="s">
        <v>190</v>
      </c>
      <c r="R88" s="23"/>
      <c r="S88" s="84" t="s">
        <v>224</v>
      </c>
    </row>
    <row r="89" spans="1:19" x14ac:dyDescent="0.35">
      <c r="A89" s="49">
        <v>120</v>
      </c>
      <c r="B89" s="23"/>
      <c r="C89" s="77"/>
      <c r="D89" s="59"/>
      <c r="E89" s="53"/>
      <c r="F89" s="54"/>
      <c r="G89" s="54"/>
      <c r="H89" s="54"/>
      <c r="I89" s="55"/>
      <c r="J89" s="44">
        <f t="shared" si="2"/>
        <v>0</v>
      </c>
      <c r="K89" s="42" t="s">
        <v>8</v>
      </c>
      <c r="L89" s="26"/>
      <c r="M89" s="29" t="s">
        <v>8</v>
      </c>
      <c r="N89" s="26"/>
      <c r="O89" s="27" t="s">
        <v>8</v>
      </c>
      <c r="P89" s="26"/>
      <c r="Q89" s="83"/>
      <c r="R89" s="23"/>
      <c r="S89" s="50"/>
    </row>
    <row r="90" spans="1:19" x14ac:dyDescent="0.35">
      <c r="A90" s="49">
        <v>119</v>
      </c>
      <c r="B90" s="23"/>
      <c r="C90" s="77"/>
      <c r="D90" s="59"/>
      <c r="E90" s="53"/>
      <c r="F90" s="54"/>
      <c r="G90" s="54"/>
      <c r="H90" s="54"/>
      <c r="I90" s="55"/>
      <c r="J90" s="44">
        <f t="shared" si="2"/>
        <v>0</v>
      </c>
      <c r="K90" s="42" t="s">
        <v>8</v>
      </c>
      <c r="L90" s="26"/>
      <c r="M90" s="29" t="s">
        <v>8</v>
      </c>
      <c r="N90" s="26"/>
      <c r="O90" s="27" t="s">
        <v>8</v>
      </c>
      <c r="P90" s="26"/>
      <c r="Q90" s="83"/>
      <c r="R90" s="23"/>
      <c r="S90" s="50"/>
    </row>
    <row r="91" spans="1:19" x14ac:dyDescent="0.35">
      <c r="A91" s="49">
        <v>118</v>
      </c>
      <c r="B91" s="23"/>
      <c r="C91" s="77"/>
      <c r="D91" s="59"/>
      <c r="E91" s="53"/>
      <c r="F91" s="54"/>
      <c r="G91" s="54"/>
      <c r="H91" s="54"/>
      <c r="I91" s="55"/>
      <c r="J91" s="44">
        <f t="shared" si="2"/>
        <v>0</v>
      </c>
      <c r="K91" s="42" t="s">
        <v>8</v>
      </c>
      <c r="L91" s="26"/>
      <c r="M91" s="29" t="s">
        <v>8</v>
      </c>
      <c r="N91" s="26"/>
      <c r="O91" s="27" t="s">
        <v>8</v>
      </c>
      <c r="P91" s="26"/>
      <c r="Q91" s="83"/>
      <c r="R91" s="23"/>
      <c r="S91" s="50"/>
    </row>
    <row r="92" spans="1:19" x14ac:dyDescent="0.35">
      <c r="A92" s="49">
        <v>117</v>
      </c>
      <c r="B92" s="23"/>
      <c r="C92" s="77"/>
      <c r="D92" s="59"/>
      <c r="E92" s="53"/>
      <c r="F92" s="54"/>
      <c r="G92" s="54"/>
      <c r="H92" s="54"/>
      <c r="I92" s="55"/>
      <c r="J92" s="44">
        <f t="shared" si="2"/>
        <v>0</v>
      </c>
      <c r="K92" s="42" t="s">
        <v>8</v>
      </c>
      <c r="L92" s="26"/>
      <c r="M92" s="29" t="s">
        <v>8</v>
      </c>
      <c r="N92" s="26"/>
      <c r="O92" s="27" t="s">
        <v>8</v>
      </c>
      <c r="P92" s="26"/>
      <c r="Q92" s="83"/>
      <c r="R92" s="23"/>
      <c r="S92" s="50"/>
    </row>
    <row r="93" spans="1:19" x14ac:dyDescent="0.35">
      <c r="A93" s="49">
        <v>116</v>
      </c>
      <c r="B93" s="23"/>
      <c r="C93" s="77"/>
      <c r="D93" s="59"/>
      <c r="E93" s="53"/>
      <c r="F93" s="54"/>
      <c r="G93" s="54"/>
      <c r="H93" s="54"/>
      <c r="I93" s="55"/>
      <c r="J93" s="44">
        <f t="shared" si="2"/>
        <v>0</v>
      </c>
      <c r="K93" s="42" t="s">
        <v>8</v>
      </c>
      <c r="L93" s="26"/>
      <c r="M93" s="29" t="s">
        <v>8</v>
      </c>
      <c r="N93" s="26"/>
      <c r="O93" s="27" t="s">
        <v>8</v>
      </c>
      <c r="P93" s="26"/>
      <c r="Q93" s="83"/>
      <c r="R93" s="23"/>
      <c r="S93" s="50"/>
    </row>
    <row r="94" spans="1:19" x14ac:dyDescent="0.35">
      <c r="A94" s="49">
        <v>115</v>
      </c>
      <c r="B94" s="23"/>
      <c r="C94" s="77"/>
      <c r="D94" s="59"/>
      <c r="E94" s="53"/>
      <c r="F94" s="54"/>
      <c r="G94" s="54"/>
      <c r="H94" s="54"/>
      <c r="I94" s="55"/>
      <c r="J94" s="44">
        <f t="shared" si="2"/>
        <v>0</v>
      </c>
      <c r="K94" s="42" t="s">
        <v>8</v>
      </c>
      <c r="L94" s="26"/>
      <c r="M94" s="29" t="s">
        <v>8</v>
      </c>
      <c r="N94" s="26"/>
      <c r="O94" s="27" t="s">
        <v>8</v>
      </c>
      <c r="P94" s="26"/>
      <c r="Q94" s="83"/>
      <c r="R94" s="23"/>
      <c r="S94" s="50"/>
    </row>
    <row r="95" spans="1:19" x14ac:dyDescent="0.35">
      <c r="A95" s="49">
        <v>114</v>
      </c>
      <c r="B95" s="23"/>
      <c r="C95" s="77"/>
      <c r="D95" s="59"/>
      <c r="E95" s="53"/>
      <c r="F95" s="54"/>
      <c r="G95" s="54"/>
      <c r="H95" s="54"/>
      <c r="I95" s="55"/>
      <c r="J95" s="44">
        <f t="shared" si="2"/>
        <v>0</v>
      </c>
      <c r="K95" s="42" t="s">
        <v>8</v>
      </c>
      <c r="L95" s="26"/>
      <c r="M95" s="29" t="s">
        <v>8</v>
      </c>
      <c r="N95" s="26"/>
      <c r="O95" s="27" t="s">
        <v>8</v>
      </c>
      <c r="P95" s="26"/>
      <c r="Q95" s="83"/>
      <c r="R95" s="23"/>
      <c r="S95" s="50"/>
    </row>
    <row r="96" spans="1:19" x14ac:dyDescent="0.35">
      <c r="A96" s="49">
        <v>113</v>
      </c>
      <c r="B96" s="23"/>
      <c r="C96" s="77"/>
      <c r="D96" s="59"/>
      <c r="E96" s="53"/>
      <c r="F96" s="54"/>
      <c r="G96" s="54"/>
      <c r="H96" s="54"/>
      <c r="I96" s="55"/>
      <c r="J96" s="44">
        <f t="shared" si="2"/>
        <v>0</v>
      </c>
      <c r="K96" s="42" t="s">
        <v>8</v>
      </c>
      <c r="L96" s="26"/>
      <c r="M96" s="29" t="s">
        <v>8</v>
      </c>
      <c r="N96" s="26"/>
      <c r="O96" s="27" t="s">
        <v>8</v>
      </c>
      <c r="P96" s="26"/>
      <c r="Q96" s="83"/>
      <c r="R96" s="23"/>
      <c r="S96" s="50"/>
    </row>
    <row r="97" spans="1:21" x14ac:dyDescent="0.35">
      <c r="A97" s="49">
        <v>112</v>
      </c>
      <c r="B97" s="23"/>
      <c r="C97" s="77"/>
      <c r="D97" s="59"/>
      <c r="E97" s="53"/>
      <c r="F97" s="54"/>
      <c r="G97" s="54"/>
      <c r="H97" s="54"/>
      <c r="I97" s="55"/>
      <c r="J97" s="44">
        <f t="shared" si="2"/>
        <v>0</v>
      </c>
      <c r="K97" s="42" t="s">
        <v>8</v>
      </c>
      <c r="L97" s="26"/>
      <c r="M97" s="29" t="s">
        <v>8</v>
      </c>
      <c r="N97" s="26"/>
      <c r="O97" s="27" t="s">
        <v>8</v>
      </c>
      <c r="P97" s="26"/>
      <c r="Q97" s="83"/>
      <c r="R97" s="23"/>
      <c r="S97" s="50"/>
    </row>
    <row r="99" spans="1:21" customFormat="1" x14ac:dyDescent="0.35">
      <c r="A99" s="25"/>
      <c r="B99" s="6"/>
      <c r="C99" s="75"/>
      <c r="D99" s="7"/>
      <c r="E99" s="7"/>
      <c r="F99" s="7"/>
      <c r="G99" s="7"/>
      <c r="H99" s="7"/>
      <c r="I99" s="7"/>
      <c r="J99" s="7"/>
      <c r="K99" s="321" t="s">
        <v>102</v>
      </c>
      <c r="L99" s="321"/>
      <c r="N99" s="8"/>
      <c r="O99" s="4"/>
      <c r="P99" s="8"/>
      <c r="Q99" s="5"/>
      <c r="R99" s="5"/>
      <c r="S99" s="6"/>
      <c r="T99" s="4"/>
      <c r="U99" s="4"/>
    </row>
    <row r="100" spans="1:21" customFormat="1" x14ac:dyDescent="0.35">
      <c r="A100" s="25"/>
      <c r="B100" s="6"/>
      <c r="C100" s="75"/>
      <c r="D100" s="7"/>
      <c r="E100" s="7"/>
      <c r="F100" s="7"/>
      <c r="G100" s="7"/>
      <c r="H100" s="7"/>
      <c r="I100" s="7"/>
      <c r="J100" s="7"/>
      <c r="K100" s="22" t="s">
        <v>8</v>
      </c>
      <c r="L100" s="51" t="s">
        <v>101</v>
      </c>
      <c r="N100" s="8"/>
      <c r="O100" s="4"/>
      <c r="P100" s="8"/>
      <c r="Q100" s="5"/>
      <c r="R100" s="5"/>
      <c r="S100" s="6"/>
      <c r="T100" s="4"/>
      <c r="U100" s="4"/>
    </row>
    <row r="101" spans="1:21" customFormat="1" x14ac:dyDescent="0.35">
      <c r="A101" s="25"/>
      <c r="B101" s="6"/>
      <c r="C101" s="75"/>
      <c r="D101" s="7"/>
      <c r="E101" s="7"/>
      <c r="F101" s="7"/>
      <c r="G101" s="7"/>
      <c r="H101" s="7"/>
      <c r="I101" s="7"/>
      <c r="J101" s="7"/>
      <c r="K101" s="22" t="s">
        <v>9</v>
      </c>
      <c r="L101" s="51" t="s">
        <v>100</v>
      </c>
      <c r="N101" s="8"/>
      <c r="O101" s="4"/>
      <c r="P101" s="8"/>
      <c r="Q101" s="5"/>
      <c r="R101" s="5"/>
      <c r="S101" s="6"/>
      <c r="T101" s="4"/>
      <c r="U101" s="4"/>
    </row>
  </sheetData>
  <mergeCells count="13">
    <mergeCell ref="R3:R4"/>
    <mergeCell ref="S3:S4"/>
    <mergeCell ref="A3:A4"/>
    <mergeCell ref="B3:B4"/>
    <mergeCell ref="C3:C4"/>
    <mergeCell ref="D3:D4"/>
    <mergeCell ref="E3:I3"/>
    <mergeCell ref="J3:J4"/>
    <mergeCell ref="K99:L99"/>
    <mergeCell ref="K3:L4"/>
    <mergeCell ref="M3:N4"/>
    <mergeCell ref="O3:P4"/>
    <mergeCell ref="Q3:Q4"/>
  </mergeCells>
  <dataValidations count="2">
    <dataValidation type="list" allowBlank="1" showInputMessage="1" showErrorMessage="1" sqref="D5:I97" xr:uid="{00000000-0002-0000-0500-000000000000}">
      <formula1>#REF!</formula1>
    </dataValidation>
    <dataValidation type="list" allowBlank="1" showInputMessage="1" showErrorMessage="1" sqref="K100:K101 K5:K97 M5:M97 O5:O97" xr:uid="{00000000-0002-0000-0500-000001000000}">
      <formula1>$U$3:$U$4</formula1>
    </dataValidation>
  </dataValidations>
  <pageMargins left="0.5" right="0.5" top="0.5" bottom="0.75" header="0.5" footer="0.5"/>
  <pageSetup fitToHeight="20" orientation="portrait" r:id="rId1"/>
  <headerFooter alignWithMargins="0">
    <oddFooter>&amp;LDetroit Edison Confidential&amp;RPage &amp;P of &amp;N</oddFooter>
  </headerFooter>
  <rowBreaks count="1" manualBreakCount="1">
    <brk id="20" max="18"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E13"/>
  <sheetViews>
    <sheetView workbookViewId="0">
      <selection activeCell="A5" sqref="A5"/>
    </sheetView>
  </sheetViews>
  <sheetFormatPr defaultColWidth="9.1328125" defaultRowHeight="12.75" x14ac:dyDescent="0.35"/>
  <cols>
    <col min="1" max="1" width="49.265625" style="262" customWidth="1"/>
    <col min="2" max="2" width="17" style="262" bestFit="1" customWidth="1"/>
    <col min="3" max="3" width="7.1328125" style="262" customWidth="1"/>
    <col min="4" max="4" width="4.73046875" style="262" customWidth="1"/>
    <col min="5" max="5" width="11.73046875" style="262" bestFit="1" customWidth="1"/>
    <col min="6" max="16384" width="9.1328125" style="262"/>
  </cols>
  <sheetData>
    <row r="1" spans="1:5" x14ac:dyDescent="0.35">
      <c r="A1" s="263" t="s">
        <v>337</v>
      </c>
      <c r="B1" t="s">
        <v>353</v>
      </c>
    </row>
    <row r="3" spans="1:5" x14ac:dyDescent="0.35">
      <c r="A3" s="263" t="s">
        <v>354</v>
      </c>
      <c r="B3" s="263" t="s">
        <v>355</v>
      </c>
      <c r="C3"/>
      <c r="D3"/>
      <c r="E3"/>
    </row>
    <row r="4" spans="1:5" x14ac:dyDescent="0.35">
      <c r="A4" s="263" t="s">
        <v>356</v>
      </c>
      <c r="B4" t="s">
        <v>357</v>
      </c>
      <c r="C4" t="s">
        <v>359</v>
      </c>
      <c r="D4" t="s">
        <v>358</v>
      </c>
      <c r="E4" t="s">
        <v>360</v>
      </c>
    </row>
    <row r="5" spans="1:5" x14ac:dyDescent="0.35">
      <c r="A5" s="21" t="s">
        <v>363</v>
      </c>
      <c r="B5">
        <v>1</v>
      </c>
      <c r="C5">
        <v>1</v>
      </c>
      <c r="D5">
        <v>1</v>
      </c>
      <c r="E5">
        <v>3</v>
      </c>
    </row>
    <row r="6" spans="1:5" x14ac:dyDescent="0.35">
      <c r="A6" s="21" t="s">
        <v>362</v>
      </c>
      <c r="B6"/>
      <c r="C6">
        <v>3</v>
      </c>
      <c r="D6"/>
      <c r="E6">
        <v>3</v>
      </c>
    </row>
    <row r="7" spans="1:5" x14ac:dyDescent="0.35">
      <c r="A7" s="21" t="s">
        <v>364</v>
      </c>
      <c r="B7">
        <v>1</v>
      </c>
      <c r="C7"/>
      <c r="D7"/>
      <c r="E7">
        <v>1</v>
      </c>
    </row>
    <row r="8" spans="1:5" x14ac:dyDescent="0.35">
      <c r="A8" s="21" t="s">
        <v>361</v>
      </c>
      <c r="B8"/>
      <c r="C8"/>
      <c r="D8"/>
      <c r="E8"/>
    </row>
    <row r="9" spans="1:5" x14ac:dyDescent="0.35">
      <c r="A9" s="21" t="s">
        <v>360</v>
      </c>
      <c r="B9">
        <v>2</v>
      </c>
      <c r="C9">
        <v>4</v>
      </c>
      <c r="D9">
        <v>1</v>
      </c>
      <c r="E9">
        <v>7</v>
      </c>
    </row>
    <row r="10" spans="1:5" x14ac:dyDescent="0.35">
      <c r="A10"/>
      <c r="B10"/>
      <c r="C10"/>
      <c r="D10"/>
      <c r="E10"/>
    </row>
    <row r="11" spans="1:5" x14ac:dyDescent="0.35">
      <c r="A11"/>
      <c r="B11"/>
      <c r="C11"/>
      <c r="D11"/>
      <c r="E11"/>
    </row>
    <row r="12" spans="1:5" x14ac:dyDescent="0.35">
      <c r="A12"/>
      <c r="B12"/>
      <c r="C12"/>
      <c r="D12"/>
      <c r="E12"/>
    </row>
    <row r="13" spans="1:5" x14ac:dyDescent="0.35">
      <c r="A13"/>
      <c r="B13"/>
      <c r="C13"/>
      <c r="D13"/>
      <c r="E13"/>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
  <sheetViews>
    <sheetView workbookViewId="0">
      <selection activeCell="O29" sqref="O29"/>
    </sheetView>
  </sheetViews>
  <sheetFormatPr defaultRowHeight="12.75" x14ac:dyDescent="0.35"/>
  <sheetData/>
  <phoneticPr fontId="8" type="noConversion"/>
  <pageMargins left="0.75" right="0.75" top="1" bottom="1" header="0.5" footer="0.5"/>
  <pageSetup orientation="landscape"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Worksheets</vt:lpstr>
      </vt:variant>
      <vt:variant>
        <vt:i4>13</vt:i4>
      </vt:variant>
      <vt:variant>
        <vt:lpstr>Charts</vt:lpstr>
      </vt:variant>
      <vt:variant>
        <vt:i4>1</vt:i4>
      </vt:variant>
      <vt:variant>
        <vt:lpstr>Named Ranges</vt:lpstr>
      </vt:variant>
      <vt:variant>
        <vt:i4>5</vt:i4>
      </vt:variant>
    </vt:vector>
  </HeadingPairs>
  <TitlesOfParts>
    <vt:vector size="19" baseType="lpstr">
      <vt:lpstr>Project Info</vt:lpstr>
      <vt:lpstr>Instructions</vt:lpstr>
      <vt:lpstr>Risk to Consider</vt:lpstr>
      <vt:lpstr>Impacts Defined</vt:lpstr>
      <vt:lpstr>Risk Register</vt:lpstr>
      <vt:lpstr>Applies to All</vt:lpstr>
      <vt:lpstr>Applies to All (Printable)</vt:lpstr>
      <vt:lpstr>Chart Data</vt:lpstr>
      <vt:lpstr>Score Defined</vt:lpstr>
      <vt:lpstr>Components of a risk</vt:lpstr>
      <vt:lpstr>List of Values</vt:lpstr>
      <vt:lpstr>Rd 2 Directions</vt:lpstr>
      <vt:lpstr>New Process Map</vt:lpstr>
      <vt:lpstr>Summary Chart</vt:lpstr>
      <vt:lpstr>'Applies to All'!Print_Area</vt:lpstr>
      <vt:lpstr>'Applies to All (Printable)'!Print_Area</vt:lpstr>
      <vt:lpstr>'Applies to All'!Print_Titles</vt:lpstr>
      <vt:lpstr>'Applies to All (Printable)'!Print_Titles</vt:lpstr>
      <vt:lpstr>'Risk Register'!Print_Titles</vt:lpstr>
    </vt:vector>
  </TitlesOfParts>
  <Company>DTE Energy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e54495</dc:creator>
  <cp:lastModifiedBy>Victor Allen</cp:lastModifiedBy>
  <cp:lastPrinted>2011-02-23T16:20:39Z</cp:lastPrinted>
  <dcterms:created xsi:type="dcterms:W3CDTF">2008-03-27T14:01:14Z</dcterms:created>
  <dcterms:modified xsi:type="dcterms:W3CDTF">2024-02-13T19:26:12Z</dcterms:modified>
</cp:coreProperties>
</file>